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5" yWindow="135" windowWidth="13815" windowHeight="1473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Rekapitulace!$G$15</definedName>
    <definedName name="Dodavka0">Položky!#REF!</definedName>
    <definedName name="HSV">Rekapitulace!$E$15</definedName>
    <definedName name="HSV0">Položky!#REF!</definedName>
    <definedName name="HZS">Rekapitulace!$I$15</definedName>
    <definedName name="HZS0">Položky!#REF!</definedName>
    <definedName name="JKSO">'Krycí list'!$F$4</definedName>
    <definedName name="MJ">'Krycí list'!$G$4</definedName>
    <definedName name="Mont">Rekapitulace!$H$15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Položky!$A$1:$G$147</definedName>
    <definedName name="_xlnm.Print_Area" localSheetId="1">Rekapitulace!$A$1:$I$22</definedName>
    <definedName name="PocetMJ">'Krycí list'!$G$7</definedName>
    <definedName name="Poznamka">'Krycí list'!$B$37</definedName>
    <definedName name="Projektant">'Krycí list'!$C$7</definedName>
    <definedName name="PSV">Rekapitulace!$F$15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Rekapitulace!$H$21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5725"/>
</workbook>
</file>

<file path=xl/calcChain.xml><?xml version="1.0" encoding="utf-8"?>
<calcChain xmlns="http://schemas.openxmlformats.org/spreadsheetml/2006/main">
  <c r="D14" i="1"/>
  <c r="BE146" i="3"/>
  <c r="BD146"/>
  <c r="BC146"/>
  <c r="BA146"/>
  <c r="G146"/>
  <c r="BB146" s="1"/>
  <c r="BE145"/>
  <c r="BD145"/>
  <c r="BC145"/>
  <c r="BA145"/>
  <c r="G145"/>
  <c r="BB145" s="1"/>
  <c r="BE144"/>
  <c r="BD144"/>
  <c r="BC144"/>
  <c r="BA144"/>
  <c r="G144"/>
  <c r="BB144" s="1"/>
  <c r="BE143"/>
  <c r="BD143"/>
  <c r="BC143"/>
  <c r="BA143"/>
  <c r="G143"/>
  <c r="BB143" s="1"/>
  <c r="BB147" s="1"/>
  <c r="F14" i="2" s="1"/>
  <c r="B14"/>
  <c r="A14"/>
  <c r="BE147" i="3"/>
  <c r="I14" i="2" s="1"/>
  <c r="BD147" i="3"/>
  <c r="H14" i="2" s="1"/>
  <c r="BC147" i="3"/>
  <c r="G14" i="2" s="1"/>
  <c r="BA147" i="3"/>
  <c r="E14" i="2" s="1"/>
  <c r="G147" i="3"/>
  <c r="C147"/>
  <c r="BE140"/>
  <c r="BD140"/>
  <c r="BD141" s="1"/>
  <c r="H13" i="2" s="1"/>
  <c r="BC140" i="3"/>
  <c r="BB140"/>
  <c r="BB141" s="1"/>
  <c r="F13" i="2" s="1"/>
  <c r="G140" i="3"/>
  <c r="BA140" s="1"/>
  <c r="BA141" s="1"/>
  <c r="E13" i="2" s="1"/>
  <c r="B13"/>
  <c r="A13"/>
  <c r="BE141" i="3"/>
  <c r="I13" i="2" s="1"/>
  <c r="BC141" i="3"/>
  <c r="G13" i="2" s="1"/>
  <c r="C141" i="3"/>
  <c r="BE137"/>
  <c r="BD137"/>
  <c r="BC137"/>
  <c r="BB137"/>
  <c r="G137"/>
  <c r="BA137" s="1"/>
  <c r="BE136"/>
  <c r="BD136"/>
  <c r="BC136"/>
  <c r="BB136"/>
  <c r="G136"/>
  <c r="BA136" s="1"/>
  <c r="BE135"/>
  <c r="BD135"/>
  <c r="BC135"/>
  <c r="BB135"/>
  <c r="G135"/>
  <c r="BA135" s="1"/>
  <c r="BE133"/>
  <c r="BD133"/>
  <c r="BC133"/>
  <c r="BB133"/>
  <c r="G133"/>
  <c r="BA133" s="1"/>
  <c r="BE132"/>
  <c r="BD132"/>
  <c r="BC132"/>
  <c r="BB132"/>
  <c r="G132"/>
  <c r="BA132" s="1"/>
  <c r="BE131"/>
  <c r="BE138" s="1"/>
  <c r="I12" i="2" s="1"/>
  <c r="BD131" i="3"/>
  <c r="BC131"/>
  <c r="BB131"/>
  <c r="G131"/>
  <c r="BA131" s="1"/>
  <c r="BA138" s="1"/>
  <c r="E12" i="2" s="1"/>
  <c r="B12"/>
  <c r="A12"/>
  <c r="BC138" i="3"/>
  <c r="G12" i="2" s="1"/>
  <c r="C138" i="3"/>
  <c r="BE127"/>
  <c r="BE129" s="1"/>
  <c r="I11" i="2" s="1"/>
  <c r="BD127" i="3"/>
  <c r="BD129" s="1"/>
  <c r="H11" i="2" s="1"/>
  <c r="BC127" i="3"/>
  <c r="BB127"/>
  <c r="BB129" s="1"/>
  <c r="F11" i="2" s="1"/>
  <c r="G127" i="3"/>
  <c r="BA127" s="1"/>
  <c r="BA129" s="1"/>
  <c r="E11" i="2" s="1"/>
  <c r="B11"/>
  <c r="A11"/>
  <c r="BC129" i="3"/>
  <c r="G11" i="2" s="1"/>
  <c r="C129" i="3"/>
  <c r="BE124"/>
  <c r="BD124"/>
  <c r="BC124"/>
  <c r="BB124"/>
  <c r="G124"/>
  <c r="BA124" s="1"/>
  <c r="BE123"/>
  <c r="BD123"/>
  <c r="BC123"/>
  <c r="BB123"/>
  <c r="G123"/>
  <c r="BA123" s="1"/>
  <c r="BE122"/>
  <c r="BD122"/>
  <c r="BC122"/>
  <c r="BB122"/>
  <c r="G122"/>
  <c r="BA122" s="1"/>
  <c r="BE121"/>
  <c r="BD121"/>
  <c r="BC121"/>
  <c r="BB121"/>
  <c r="G121"/>
  <c r="BA121" s="1"/>
  <c r="BE120"/>
  <c r="BD120"/>
  <c r="BC120"/>
  <c r="BB120"/>
  <c r="G120"/>
  <c r="BA120" s="1"/>
  <c r="BE119"/>
  <c r="BD119"/>
  <c r="BC119"/>
  <c r="BB119"/>
  <c r="G119"/>
  <c r="BA119" s="1"/>
  <c r="BE118"/>
  <c r="BD118"/>
  <c r="BC118"/>
  <c r="BB118"/>
  <c r="G118"/>
  <c r="BA118" s="1"/>
  <c r="BE117"/>
  <c r="BD117"/>
  <c r="BC117"/>
  <c r="BB117"/>
  <c r="G117"/>
  <c r="BA117" s="1"/>
  <c r="BE116"/>
  <c r="BD116"/>
  <c r="BC116"/>
  <c r="BB116"/>
  <c r="G116"/>
  <c r="BA116" s="1"/>
  <c r="BE115"/>
  <c r="BD115"/>
  <c r="BC115"/>
  <c r="BB115"/>
  <c r="G115"/>
  <c r="BA115" s="1"/>
  <c r="BE114"/>
  <c r="BD114"/>
  <c r="BC114"/>
  <c r="BB114"/>
  <c r="G114"/>
  <c r="BA114" s="1"/>
  <c r="BE113"/>
  <c r="BD113"/>
  <c r="BC113"/>
  <c r="BB113"/>
  <c r="G113"/>
  <c r="BA113" s="1"/>
  <c r="BE112"/>
  <c r="BD112"/>
  <c r="BC112"/>
  <c r="BB112"/>
  <c r="G112"/>
  <c r="BA112" s="1"/>
  <c r="BE111"/>
  <c r="BD111"/>
  <c r="BC111"/>
  <c r="BB111"/>
  <c r="G111"/>
  <c r="BA111" s="1"/>
  <c r="BE110"/>
  <c r="BD110"/>
  <c r="BC110"/>
  <c r="BB110"/>
  <c r="G110"/>
  <c r="BA110" s="1"/>
  <c r="BE109"/>
  <c r="BD109"/>
  <c r="BC109"/>
  <c r="BB109"/>
  <c r="G109"/>
  <c r="BA109" s="1"/>
  <c r="BE108"/>
  <c r="BD108"/>
  <c r="BC108"/>
  <c r="BB108"/>
  <c r="G108"/>
  <c r="BA108" s="1"/>
  <c r="BE107"/>
  <c r="BD107"/>
  <c r="BC107"/>
  <c r="BB107"/>
  <c r="G107"/>
  <c r="BA107" s="1"/>
  <c r="BE106"/>
  <c r="BD106"/>
  <c r="BC106"/>
  <c r="BB106"/>
  <c r="G106"/>
  <c r="BA106" s="1"/>
  <c r="BE105"/>
  <c r="BD105"/>
  <c r="BC105"/>
  <c r="BB105"/>
  <c r="G105"/>
  <c r="BA105" s="1"/>
  <c r="BE104"/>
  <c r="BD104"/>
  <c r="BC104"/>
  <c r="BB104"/>
  <c r="G104"/>
  <c r="BA104" s="1"/>
  <c r="BE103"/>
  <c r="BD103"/>
  <c r="BC103"/>
  <c r="BB103"/>
  <c r="G103"/>
  <c r="BA103" s="1"/>
  <c r="BE102"/>
  <c r="BD102"/>
  <c r="BC102"/>
  <c r="BB102"/>
  <c r="G102"/>
  <c r="BA102" s="1"/>
  <c r="BE101"/>
  <c r="BD101"/>
  <c r="BC101"/>
  <c r="BB101"/>
  <c r="G101"/>
  <c r="BA101" s="1"/>
  <c r="BE100"/>
  <c r="BD100"/>
  <c r="BC100"/>
  <c r="BB100"/>
  <c r="G100"/>
  <c r="BA100" s="1"/>
  <c r="BE99"/>
  <c r="BD99"/>
  <c r="BC99"/>
  <c r="BB99"/>
  <c r="G99"/>
  <c r="BA99" s="1"/>
  <c r="BE98"/>
  <c r="BD98"/>
  <c r="BC98"/>
  <c r="BB98"/>
  <c r="G98"/>
  <c r="BA98" s="1"/>
  <c r="BE97"/>
  <c r="BD97"/>
  <c r="BC97"/>
  <c r="BB97"/>
  <c r="G97"/>
  <c r="BA97" s="1"/>
  <c r="BE96"/>
  <c r="BD96"/>
  <c r="BC96"/>
  <c r="BB96"/>
  <c r="G96"/>
  <c r="BA96" s="1"/>
  <c r="BE95"/>
  <c r="BD95"/>
  <c r="BC95"/>
  <c r="BB95"/>
  <c r="G95"/>
  <c r="BA95" s="1"/>
  <c r="BE94"/>
  <c r="BD94"/>
  <c r="BC94"/>
  <c r="BB94"/>
  <c r="G94"/>
  <c r="BA94" s="1"/>
  <c r="BE93"/>
  <c r="BD93"/>
  <c r="BC93"/>
  <c r="BB93"/>
  <c r="G93"/>
  <c r="BA93" s="1"/>
  <c r="BE92"/>
  <c r="BD92"/>
  <c r="BC92"/>
  <c r="BB92"/>
  <c r="G92"/>
  <c r="BA92" s="1"/>
  <c r="BE90"/>
  <c r="BD90"/>
  <c r="BC90"/>
  <c r="BB90"/>
  <c r="G90"/>
  <c r="BA90" s="1"/>
  <c r="BE88"/>
  <c r="BD88"/>
  <c r="BC88"/>
  <c r="BB88"/>
  <c r="G88"/>
  <c r="BA88" s="1"/>
  <c r="BE87"/>
  <c r="BD87"/>
  <c r="BC87"/>
  <c r="BB87"/>
  <c r="G87"/>
  <c r="BA87" s="1"/>
  <c r="BE86"/>
  <c r="BD86"/>
  <c r="BD125" s="1"/>
  <c r="H10" i="2" s="1"/>
  <c r="BC86" i="3"/>
  <c r="BB86"/>
  <c r="BB125" s="1"/>
  <c r="F10" i="2" s="1"/>
  <c r="G86" i="3"/>
  <c r="BA86" s="1"/>
  <c r="BA125" s="1"/>
  <c r="E10" i="2" s="1"/>
  <c r="B10"/>
  <c r="A10"/>
  <c r="BE125" i="3"/>
  <c r="I10" i="2" s="1"/>
  <c r="BC125" i="3"/>
  <c r="G10" i="2" s="1"/>
  <c r="C125" i="3"/>
  <c r="BE83"/>
  <c r="BD83"/>
  <c r="BC83"/>
  <c r="BB83"/>
  <c r="G83"/>
  <c r="BA83" s="1"/>
  <c r="BE81"/>
  <c r="BD81"/>
  <c r="BC81"/>
  <c r="BB81"/>
  <c r="G81"/>
  <c r="BA81" s="1"/>
  <c r="BE79"/>
  <c r="BD79"/>
  <c r="BD84" s="1"/>
  <c r="H9" i="2" s="1"/>
  <c r="BC79" i="3"/>
  <c r="BB79"/>
  <c r="BB84" s="1"/>
  <c r="F9" i="2" s="1"/>
  <c r="G79" i="3"/>
  <c r="BA79" s="1"/>
  <c r="B9" i="2"/>
  <c r="A9"/>
  <c r="BE84" i="3"/>
  <c r="I9" i="2" s="1"/>
  <c r="BC84" i="3"/>
  <c r="G9" i="2" s="1"/>
  <c r="C84" i="3"/>
  <c r="BE75"/>
  <c r="BD75"/>
  <c r="BC75"/>
  <c r="BB75"/>
  <c r="G75"/>
  <c r="BA75" s="1"/>
  <c r="BE73"/>
  <c r="BD73"/>
  <c r="BC73"/>
  <c r="BC77" s="1"/>
  <c r="G8" i="2" s="1"/>
  <c r="BB73" i="3"/>
  <c r="G73"/>
  <c r="BA73" s="1"/>
  <c r="BE71"/>
  <c r="BD71"/>
  <c r="BD77" s="1"/>
  <c r="H8" i="2" s="1"/>
  <c r="BC71" i="3"/>
  <c r="BB71"/>
  <c r="BB77" s="1"/>
  <c r="F8" i="2" s="1"/>
  <c r="G71" i="3"/>
  <c r="BA71" s="1"/>
  <c r="B8" i="2"/>
  <c r="A8"/>
  <c r="BE77" i="3"/>
  <c r="I8" i="2" s="1"/>
  <c r="C77" i="3"/>
  <c r="BE68"/>
  <c r="BD68"/>
  <c r="BC68"/>
  <c r="BB68"/>
  <c r="G68"/>
  <c r="BA68" s="1"/>
  <c r="BE66"/>
  <c r="BD66"/>
  <c r="BC66"/>
  <c r="BB66"/>
  <c r="G66"/>
  <c r="BA66" s="1"/>
  <c r="BE64"/>
  <c r="BD64"/>
  <c r="BC64"/>
  <c r="BB64"/>
  <c r="G64"/>
  <c r="BA64" s="1"/>
  <c r="BE62"/>
  <c r="BD62"/>
  <c r="BC62"/>
  <c r="BB62"/>
  <c r="G62"/>
  <c r="BA62" s="1"/>
  <c r="BE60"/>
  <c r="BD60"/>
  <c r="BC60"/>
  <c r="BB60"/>
  <c r="G60"/>
  <c r="BA60" s="1"/>
  <c r="BE57"/>
  <c r="BD57"/>
  <c r="BC57"/>
  <c r="BB57"/>
  <c r="G57"/>
  <c r="BA57" s="1"/>
  <c r="BE51"/>
  <c r="BD51"/>
  <c r="BC51"/>
  <c r="BB51"/>
  <c r="G51"/>
  <c r="BA51" s="1"/>
  <c r="BE50"/>
  <c r="BD50"/>
  <c r="BC50"/>
  <c r="BB50"/>
  <c r="G50"/>
  <c r="BA50" s="1"/>
  <c r="BE49"/>
  <c r="BD49"/>
  <c r="BC49"/>
  <c r="BB49"/>
  <c r="G49"/>
  <c r="BA49" s="1"/>
  <c r="BE47"/>
  <c r="BD47"/>
  <c r="BC47"/>
  <c r="BB47"/>
  <c r="G47"/>
  <c r="BA47" s="1"/>
  <c r="BE42"/>
  <c r="BD42"/>
  <c r="BC42"/>
  <c r="BB42"/>
  <c r="G42"/>
  <c r="BA42" s="1"/>
  <c r="BE40"/>
  <c r="BD40"/>
  <c r="BC40"/>
  <c r="BB40"/>
  <c r="G40"/>
  <c r="BA40" s="1"/>
  <c r="BE39"/>
  <c r="BD39"/>
  <c r="BC39"/>
  <c r="BB39"/>
  <c r="G39"/>
  <c r="BA39" s="1"/>
  <c r="BE37"/>
  <c r="BD37"/>
  <c r="BC37"/>
  <c r="BB37"/>
  <c r="G37"/>
  <c r="BA37" s="1"/>
  <c r="BE36"/>
  <c r="BD36"/>
  <c r="BC36"/>
  <c r="BB36"/>
  <c r="G36"/>
  <c r="BA36" s="1"/>
  <c r="BE34"/>
  <c r="BD34"/>
  <c r="BC34"/>
  <c r="BB34"/>
  <c r="G34"/>
  <c r="BA34" s="1"/>
  <c r="BE32"/>
  <c r="BD32"/>
  <c r="BC32"/>
  <c r="BB32"/>
  <c r="G32"/>
  <c r="BA32" s="1"/>
  <c r="BE21"/>
  <c r="BD21"/>
  <c r="BC21"/>
  <c r="BB21"/>
  <c r="G21"/>
  <c r="BA21" s="1"/>
  <c r="BE19"/>
  <c r="BD19"/>
  <c r="BC19"/>
  <c r="BB19"/>
  <c r="G19"/>
  <c r="BA19" s="1"/>
  <c r="BE17"/>
  <c r="BD17"/>
  <c r="BC17"/>
  <c r="BB17"/>
  <c r="G17"/>
  <c r="BA17" s="1"/>
  <c r="BE16"/>
  <c r="BD16"/>
  <c r="BC16"/>
  <c r="BB16"/>
  <c r="G16"/>
  <c r="BA16" s="1"/>
  <c r="BE15"/>
  <c r="BD15"/>
  <c r="BC15"/>
  <c r="BB15"/>
  <c r="G15"/>
  <c r="BA15" s="1"/>
  <c r="BE14"/>
  <c r="BD14"/>
  <c r="BC14"/>
  <c r="BB14"/>
  <c r="G14"/>
  <c r="BA14" s="1"/>
  <c r="BE12"/>
  <c r="BD12"/>
  <c r="BC12"/>
  <c r="BB12"/>
  <c r="G12"/>
  <c r="BA12" s="1"/>
  <c r="BE10"/>
  <c r="BD10"/>
  <c r="BC10"/>
  <c r="BB10"/>
  <c r="G10"/>
  <c r="BA10" s="1"/>
  <c r="BE8"/>
  <c r="BD8"/>
  <c r="BC8"/>
  <c r="BB8"/>
  <c r="G8"/>
  <c r="BA8" s="1"/>
  <c r="BA69" s="1"/>
  <c r="E7" i="2" s="1"/>
  <c r="B7"/>
  <c r="A7"/>
  <c r="BE69" i="3"/>
  <c r="I7" i="2" s="1"/>
  <c r="BC69" i="3"/>
  <c r="G7" i="2" s="1"/>
  <c r="C69" i="3"/>
  <c r="C4"/>
  <c r="F3"/>
  <c r="C3"/>
  <c r="C2" i="2"/>
  <c r="C1"/>
  <c r="F33" i="1"/>
  <c r="F31"/>
  <c r="F34" s="1"/>
  <c r="G8"/>
  <c r="I15" i="2" l="1"/>
  <c r="C20" i="1" s="1"/>
  <c r="BB69" i="3"/>
  <c r="F7" i="2" s="1"/>
  <c r="BD69" i="3"/>
  <c r="H7" i="2" s="1"/>
  <c r="G15"/>
  <c r="C14" i="1" s="1"/>
  <c r="BB138" i="3"/>
  <c r="F12" i="2" s="1"/>
  <c r="BD138" i="3"/>
  <c r="H12" i="2" s="1"/>
  <c r="BA77" i="3"/>
  <c r="E8" i="2" s="1"/>
  <c r="BA84" i="3"/>
  <c r="E9" i="2" s="1"/>
  <c r="E15" s="1"/>
  <c r="G69" i="3"/>
  <c r="G77"/>
  <c r="G84"/>
  <c r="G125"/>
  <c r="G129"/>
  <c r="G138"/>
  <c r="G141"/>
  <c r="H15" i="2" l="1"/>
  <c r="C15" i="1" s="1"/>
  <c r="F15" i="2"/>
  <c r="C17" i="1" s="1"/>
  <c r="C16"/>
  <c r="C18" s="1"/>
  <c r="C21" s="1"/>
  <c r="G20" i="2"/>
  <c r="I20" s="1"/>
  <c r="G14" i="1" l="1"/>
  <c r="H21" i="2"/>
  <c r="G22" i="1" s="1"/>
  <c r="G21" s="1"/>
  <c r="C22" l="1"/>
</calcChain>
</file>

<file path=xl/sharedStrings.xml><?xml version="1.0" encoding="utf-8"?>
<sst xmlns="http://schemas.openxmlformats.org/spreadsheetml/2006/main" count="460" uniqueCount="301">
  <si>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</si>
  <si>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</si>
  <si>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</si>
  <si>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</si>
  <si>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</si>
  <si>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</si>
  <si>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</si>
  <si>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</si>
  <si>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</si>
  <si>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</si>
  <si>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</si>
  <si>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</si>
  <si>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</si>
  <si>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</si>
  <si>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</si>
  <si>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</si>
  <si>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</si>
  <si>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</si>
  <si>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</si>
  <si>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</si>
  <si>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</si>
  <si>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</si>
  <si>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</si>
  <si>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</si>
  <si>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</si>
  <si>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</si>
  <si>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</si>
  <si>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</si>
  <si>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</si>
  <si>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</si>
  <si>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</si>
  <si>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</si>
  <si>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</si>
  <si>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</si>
  <si>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</si>
  <si>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</si>
  <si>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</si>
  <si>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</si>
  <si>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</si>
  <si>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</si>
  <si>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</si>
  <si>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</si>
  <si>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</si>
  <si>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</si>
  <si>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</si>
  <si>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</si>
  <si>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</si>
  <si>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</si>
  <si>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</si>
  <si>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</si>
  <si>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</si>
  <si>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</si>
  <si>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</si>
  <si>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</si>
  <si>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</si>
  <si>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</si>
  <si>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</si>
  <si>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</si>
  <si>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</si>
  <si>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</si>
  <si>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</si>
  <si>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</si>
  <si>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</si>
  <si>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</si>
  <si>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</si>
  <si>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</si>
  <si>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</si>
  <si>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</si>
  <si>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</si>
  <si>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Domov důchodců Náchod</t>
  </si>
  <si>
    <t>D.1 Oprava kanalizačních svodů</t>
  </si>
  <si>
    <t>113 10-6231.R00</t>
  </si>
  <si>
    <t xml:space="preserve">Rozebrání dlažeb ze zámkové dlažby v kamenivu </t>
  </si>
  <si>
    <t>m2</t>
  </si>
  <si>
    <t>1,6*0,9</t>
  </si>
  <si>
    <t>113 10-8410.R00</t>
  </si>
  <si>
    <t xml:space="preserve">Odstranění podkladu pl. nad 50 m2, živice tl.10 cm </t>
  </si>
  <si>
    <t>;živičný kryt:57,6*0,9</t>
  </si>
  <si>
    <t>113 10-9310.R00</t>
  </si>
  <si>
    <t xml:space="preserve">Odstranění podkladu pl.50 m2, bet.prostý tl.10 cm </t>
  </si>
  <si>
    <t>;bet.chodník: 5,20*0,9</t>
  </si>
  <si>
    <t>119 00-1401.R00</t>
  </si>
  <si>
    <t xml:space="preserve">Dočasné zajištění ocelového potrubí do DN 200 mm </t>
  </si>
  <si>
    <t>m</t>
  </si>
  <si>
    <t>119 00-1411.R00</t>
  </si>
  <si>
    <t xml:space="preserve">Dočasné zajištění betonového potrubí do DN 200 mm </t>
  </si>
  <si>
    <t>119 00-1421.R00</t>
  </si>
  <si>
    <t xml:space="preserve">Dočasné zajištění kabelů - do počtu 3 kabelů </t>
  </si>
  <si>
    <t>120 90-1121.R00</t>
  </si>
  <si>
    <t xml:space="preserve">Bourání konstrukcí z prostého betonu v odkopávkách </t>
  </si>
  <si>
    <t>m3</t>
  </si>
  <si>
    <t>;bourání stáv. šachet:4 *0,5</t>
  </si>
  <si>
    <t>130 00-1101.R00</t>
  </si>
  <si>
    <t xml:space="preserve">Příplatek za ztížené hloubení v blízkosti vedení </t>
  </si>
  <si>
    <t>12*1,5*1</t>
  </si>
  <si>
    <t>132 20-1212.R00</t>
  </si>
  <si>
    <t xml:space="preserve">Hloubení rýh š.do 200 cm hor.3 do 1000m3,STROJNĚ </t>
  </si>
  <si>
    <t>;větev P1 stanič.9-24:15*0,9*2,48</t>
  </si>
  <si>
    <t>výkop pro Š1:1,5*1,5*1,66</t>
  </si>
  <si>
    <t>;větev P1a:8*0,9*2,62</t>
  </si>
  <si>
    <t>;větev P2:10,30*0,9*2,26+;svod D1 a D3:4*0,9*2</t>
  </si>
  <si>
    <t>větev P3:27,80*0,9*2,04</t>
  </si>
  <si>
    <t>;větev P3a:8*0,9*2,04 + ;svod D4:3*0,9*2</t>
  </si>
  <si>
    <t>;rozšíření při napojování stáv.svodů:6*0,9*2</t>
  </si>
  <si>
    <t>Mezisoučet</t>
  </si>
  <si>
    <t>;odpočet živičného krytu:-57,6*0,9*0,1</t>
  </si>
  <si>
    <t>;odpočet bet.chodník:-5,20*0,9*0,1</t>
  </si>
  <si>
    <t>132 20-1219.R00</t>
  </si>
  <si>
    <t xml:space="preserve">Příplatek za lepivost - hloubení rýh 200cm v hor.3 </t>
  </si>
  <si>
    <t>;50% objemu:160,506*0,5</t>
  </si>
  <si>
    <t>151 10-1101.R00</t>
  </si>
  <si>
    <t xml:space="preserve">Pažení a rozepření stěn rýh - příložné - hl. do 2m </t>
  </si>
  <si>
    <t>20*2*2</t>
  </si>
  <si>
    <t>151 10-1111.R00</t>
  </si>
  <si>
    <t xml:space="preserve">Odstranění pažení stěn rýh - příložné - hl. do 2 m </t>
  </si>
  <si>
    <t>151 20-1102.R00</t>
  </si>
  <si>
    <t xml:space="preserve">Pažení a rozepření stěn rýh - zátažné - hl. do 4 m </t>
  </si>
  <si>
    <t>(15+8+5,5+15,7)*2,4*2</t>
  </si>
  <si>
    <t>151 20-1112.R00</t>
  </si>
  <si>
    <t xml:space="preserve">Odstranění pažení stěn rýh - zátažné - hl. do 4 m </t>
  </si>
  <si>
    <t>161 10-1101.R00</t>
  </si>
  <si>
    <t xml:space="preserve">Svislé přemístění výkopku z hor.1-4 do 2,5 m </t>
  </si>
  <si>
    <t>; 50% objemu:160,506*0,5</t>
  </si>
  <si>
    <t>162 70-1105.R00</t>
  </si>
  <si>
    <t xml:space="preserve">Vodorovné přemístění výkopku z hor.1-4 do 10000 m </t>
  </si>
  <si>
    <t>;přebytečná zemina:</t>
  </si>
  <si>
    <t>;pískové lože: 83,6*0,9*0,1</t>
  </si>
  <si>
    <t>;pískový obsyp: 83,6*0,9*0,3</t>
  </si>
  <si>
    <t>;podkladní vrstvy-štěrk:83,6*0,9*0,25</t>
  </si>
  <si>
    <t>162 70-1109.R00</t>
  </si>
  <si>
    <t xml:space="preserve">Příplatek k vod. přemístění hor.1-4 za další 1 km </t>
  </si>
  <si>
    <t>48,90*8</t>
  </si>
  <si>
    <t>167 10-1101.R00</t>
  </si>
  <si>
    <t xml:space="preserve">Nakládání výkopku z hor.1-4 v množství do 100 m3 </t>
  </si>
  <si>
    <t>171 20-1101.R00</t>
  </si>
  <si>
    <t xml:space="preserve">Uložení sypaniny do násypů nezhutněných </t>
  </si>
  <si>
    <t>174 10-1101.R00</t>
  </si>
  <si>
    <t xml:space="preserve">Zásyp jam, rýh, šachet se zhutněním </t>
  </si>
  <si>
    <t>;výkop rýh: 160,506</t>
  </si>
  <si>
    <t>;pískové lože: -83,6*0,9*0,1</t>
  </si>
  <si>
    <t>;obsyp pískem: -83,6*0,9*0,3</t>
  </si>
  <si>
    <t>;obsyp prohozenou zeminou: -83,6*0,9*0,25</t>
  </si>
  <si>
    <t>;podklad zpev.plochy ze štěrku: -83,6*0,9*0,25</t>
  </si>
  <si>
    <t>175 10-1101.R00</t>
  </si>
  <si>
    <t xml:space="preserve">Obsyp potrubí bez prohození sypaniny </t>
  </si>
  <si>
    <t>;obsyp pískem: 83,6*0,9*0,3</t>
  </si>
  <si>
    <t>;obsyp prohozenou zeminou:83,6*0,9*0,25</t>
  </si>
  <si>
    <t>181 10-1102.R00</t>
  </si>
  <si>
    <t xml:space="preserve">Úprava pláně v zářezech v hor. 1-4, se zhutněním </t>
  </si>
  <si>
    <t>;asf.plocha+chodník:(57,6+5,2)*0,9</t>
  </si>
  <si>
    <t>180 40-0021.RA0</t>
  </si>
  <si>
    <t xml:space="preserve">Založení trávníku parkového, svah, s dodáním osiva </t>
  </si>
  <si>
    <t>20,8*1,3</t>
  </si>
  <si>
    <t>175 10-1109.R00</t>
  </si>
  <si>
    <t xml:space="preserve">Příplatek za prohození sypaniny pro obsyp potrubí </t>
  </si>
  <si>
    <t>583-31201.4</t>
  </si>
  <si>
    <t xml:space="preserve">Kamenivo těžené frakce  0/4  B Královéhr. kraj </t>
  </si>
  <si>
    <t>T</t>
  </si>
  <si>
    <t>;obsyp pískem: (83,6*0,9*0,3)*1,9</t>
  </si>
  <si>
    <t>199 00-0002.R00</t>
  </si>
  <si>
    <t xml:space="preserve">Poplatek za skládku horniny 1- 4 </t>
  </si>
  <si>
    <t>4</t>
  </si>
  <si>
    <t>Vodorovné konstrukce</t>
  </si>
  <si>
    <t>451 57-2111.R00</t>
  </si>
  <si>
    <t xml:space="preserve">Lože pod potrubí z kameniva těženého 0 - 4 mm </t>
  </si>
  <si>
    <t>83,6*0,9*0,1</t>
  </si>
  <si>
    <t>452 31-1131.R00</t>
  </si>
  <si>
    <t xml:space="preserve">Desky podkladní pod potrubí z betonu C 12/15 </t>
  </si>
  <si>
    <t>;podkladní deska pod UV1 :0,75*0,75*0,15</t>
  </si>
  <si>
    <t>452 35-1101.R00</t>
  </si>
  <si>
    <t xml:space="preserve">Bednění desek nebo sedlových loží pod potrubí </t>
  </si>
  <si>
    <t>0,75*4*0,15</t>
  </si>
  <si>
    <t>5</t>
  </si>
  <si>
    <t>Komunikace</t>
  </si>
  <si>
    <t>564 75-1111.R00</t>
  </si>
  <si>
    <t xml:space="preserve">Podklad z kameniva drceného vel.32-63 mm,tl. 15 cm </t>
  </si>
  <si>
    <t>83,6*0,9</t>
  </si>
  <si>
    <t>564 83-1111.R00</t>
  </si>
  <si>
    <t xml:space="preserve">Podklad ze štěrkodrti po zhutnění tloušťky 10 cm </t>
  </si>
  <si>
    <t>596 21-5021.R00</t>
  </si>
  <si>
    <t xml:space="preserve">Kladení zámkové dlažby tl. 6 cm do drtě tl. 4 cm </t>
  </si>
  <si>
    <t>8</t>
  </si>
  <si>
    <t>Trubní vedení</t>
  </si>
  <si>
    <t>871 31-3121.RT1</t>
  </si>
  <si>
    <t>Montáž trub z plastu, gumový kroužek, DN 150 včetně dodávky trub PVC hrdlových 110x3,0x5000</t>
  </si>
  <si>
    <t>871 31-3121.RT2</t>
  </si>
  <si>
    <t>Montáž trub z plastu, gumový kroužek, DN 150 včetně dodávky trub PVC hrdlových 160x4,0x5000</t>
  </si>
  <si>
    <t>871 31-3121.R00</t>
  </si>
  <si>
    <t xml:space="preserve">Montáž trub z plastu, gumový kroužek, DN 150 </t>
  </si>
  <si>
    <t>15+8+10,3+4+27,8+8+3</t>
  </si>
  <si>
    <t>286-11262.A</t>
  </si>
  <si>
    <t xml:space="preserve">Trubka kanalizační KGEM SN 8 PVC 160x4,7x5000 </t>
  </si>
  <si>
    <t>kus</t>
  </si>
  <si>
    <t>(76,1/5)*1,015</t>
  </si>
  <si>
    <t>892 57-1111.R00</t>
  </si>
  <si>
    <t xml:space="preserve">Zkouška těsnosti kanalizace DN do 200, vodou </t>
  </si>
  <si>
    <t>892 57-3111.R00</t>
  </si>
  <si>
    <t xml:space="preserve">Zabezpečení konců kanal. potrubí DN do 200, vodou </t>
  </si>
  <si>
    <t>úsek</t>
  </si>
  <si>
    <t>892 85-5113.R00</t>
  </si>
  <si>
    <t xml:space="preserve">Kontrola kanalizace TV kamerou do 100 m </t>
  </si>
  <si>
    <t>894 42-3111.RT1</t>
  </si>
  <si>
    <t>Osazení betonových dílců šachet šachtová dna, na kroužek, do 2,0 t</t>
  </si>
  <si>
    <t>894 42-1112.RT1</t>
  </si>
  <si>
    <t>Osazení betonových dílců šachet skruže rovné, na kroužek, do 1,4 t</t>
  </si>
  <si>
    <t>894 40-3011.R00</t>
  </si>
  <si>
    <t xml:space="preserve">Osazení betonových stropních dílců jakýchkoliv </t>
  </si>
  <si>
    <t>592-24053.02</t>
  </si>
  <si>
    <t xml:space="preserve">Dno šachty TZZ-Q 1000x600 DN 200 </t>
  </si>
  <si>
    <t>592-24130</t>
  </si>
  <si>
    <t xml:space="preserve">Deska přechodová TZK-Q 625/200/90/T </t>
  </si>
  <si>
    <t>592-24108</t>
  </si>
  <si>
    <t xml:space="preserve">Skruž se stupadly TBS-Q 1000/1000/90 SP (SP) </t>
  </si>
  <si>
    <t>592-24373.A</t>
  </si>
  <si>
    <t xml:space="preserve">Těsnění elastom pro šach díly EMT - DN 1000 </t>
  </si>
  <si>
    <t>894 43-2101.R00</t>
  </si>
  <si>
    <t xml:space="preserve">Osazení plastové šachty revizní prům.200 mm </t>
  </si>
  <si>
    <t>286-97103</t>
  </si>
  <si>
    <t xml:space="preserve">Dno šachtové pro KG 200/150 přímý tok </t>
  </si>
  <si>
    <t>286-971031</t>
  </si>
  <si>
    <t xml:space="preserve">Prodloužení 200x4,9x3m PVC </t>
  </si>
  <si>
    <t>286-971032</t>
  </si>
  <si>
    <t xml:space="preserve">Poklop teleskopický DN 200 D400-40T plný </t>
  </si>
  <si>
    <t>894 43-2111.R00</t>
  </si>
  <si>
    <t xml:space="preserve">Osazení plastové šachty revizní prům.315 mm </t>
  </si>
  <si>
    <t>286-97104</t>
  </si>
  <si>
    <t xml:space="preserve">Dno šachtové pro KG 315/150 mm přímý tok T1 PP </t>
  </si>
  <si>
    <t>286-97103.A</t>
  </si>
  <si>
    <t xml:space="preserve">Roura šachtová korugovaná  bez hrdla 315/1250 mm </t>
  </si>
  <si>
    <t>286-97140.0</t>
  </si>
  <si>
    <t xml:space="preserve">Roura šachtová korugovaná  bez hrdla 315/2000 mm </t>
  </si>
  <si>
    <t>286-97080.A</t>
  </si>
  <si>
    <t xml:space="preserve">Poklop teleskopický DN 315 D 400 -40T plný </t>
  </si>
  <si>
    <t>286-97160.1</t>
  </si>
  <si>
    <t xml:space="preserve">Manžeta těsnicí teleskopu šachty ID315 </t>
  </si>
  <si>
    <t>286-51832.A</t>
  </si>
  <si>
    <t xml:space="preserve">Zátka hrdla kanalizační KGM DN 150 PVC </t>
  </si>
  <si>
    <t>899 10-4111.R00</t>
  </si>
  <si>
    <t xml:space="preserve">Osazení poklopu s rámem nad 150 kg </t>
  </si>
  <si>
    <t>553-40323</t>
  </si>
  <si>
    <t xml:space="preserve">Poklop D 400 - BEGU bet. výplň, s odvětráním </t>
  </si>
  <si>
    <t>899 33-1111.R00</t>
  </si>
  <si>
    <t xml:space="preserve">Výšková úprava vstupu do 20 cm, zvýšení poklopu </t>
  </si>
  <si>
    <t>895 94-1111.R00</t>
  </si>
  <si>
    <t xml:space="preserve">Zřízení vpusti uliční z dílců typ UV - 50 normální </t>
  </si>
  <si>
    <t>592-23858</t>
  </si>
  <si>
    <t xml:space="preserve">TBV-Q 450/555/5d skruž horní </t>
  </si>
  <si>
    <t>592-23862</t>
  </si>
  <si>
    <t xml:space="preserve">TBV-Q 450/295/6a skruž středová </t>
  </si>
  <si>
    <t>592-23851.1</t>
  </si>
  <si>
    <t xml:space="preserve">TBV-Q 450/330/1a PVC  dno s výtokem PVC DN 150 </t>
  </si>
  <si>
    <t>592-23863.0</t>
  </si>
  <si>
    <t xml:space="preserve">TBV-Q 450/555/6d skruž středová </t>
  </si>
  <si>
    <t>592-23864</t>
  </si>
  <si>
    <t xml:space="preserve">TBV-Q 390/60/10a vyrovnávací prstenec </t>
  </si>
  <si>
    <t>899 20-3111.R00</t>
  </si>
  <si>
    <t xml:space="preserve">Osazení mříží litinových s rámem do 150 kg </t>
  </si>
  <si>
    <t>552-42510</t>
  </si>
  <si>
    <t xml:space="preserve">Mříž pro vozovku s nálevkou 500 x 500 mm atest D </t>
  </si>
  <si>
    <t>553-43910</t>
  </si>
  <si>
    <t xml:space="preserve">Koš kalový pro mříž 500x500 pozink v. 600 mm </t>
  </si>
  <si>
    <t>91</t>
  </si>
  <si>
    <t>Doplňující práce na komunikaci</t>
  </si>
  <si>
    <t>919 73-5112.R00</t>
  </si>
  <si>
    <t xml:space="preserve">Řezání stávajícího živičného krytu tl. 5 - 10 cm </t>
  </si>
  <si>
    <t>57,6*2</t>
  </si>
  <si>
    <t>97</t>
  </si>
  <si>
    <t>Prorážení otvorů</t>
  </si>
  <si>
    <t>976 07-1111.R00</t>
  </si>
  <si>
    <t xml:space="preserve">Vybourání kovových zábradlí a madel </t>
  </si>
  <si>
    <t>979 08-2213.R00</t>
  </si>
  <si>
    <t xml:space="preserve">Vodorovná doprava suti po suchu do 1 km </t>
  </si>
  <si>
    <t>t</t>
  </si>
  <si>
    <t>979 08-2219.R00</t>
  </si>
  <si>
    <t xml:space="preserve">Příplatek za dopravu suti po suchu za další 1 km </t>
  </si>
  <si>
    <t>12,53*17</t>
  </si>
  <si>
    <t>979 08-7212.R00</t>
  </si>
  <si>
    <t xml:space="preserve">Nakládání suti na dopravní prostředky </t>
  </si>
  <si>
    <t>979 99-0113.R00</t>
  </si>
  <si>
    <t xml:space="preserve">Poplatek za skládku suti - obalovaný asfalt </t>
  </si>
  <si>
    <t>970 04-1160.R00</t>
  </si>
  <si>
    <t xml:space="preserve">Vrtání jádrové do prostého betonu do D 160 mm </t>
  </si>
  <si>
    <t>99</t>
  </si>
  <si>
    <t>Staveništní přesun hmot</t>
  </si>
  <si>
    <t>998 27-6101.R00</t>
  </si>
  <si>
    <t xml:space="preserve">Přesun hmot, trubní vedení plastová, otevř. výkop </t>
  </si>
  <si>
    <t>721</t>
  </si>
  <si>
    <t>Vnitřní kanalizace</t>
  </si>
  <si>
    <t>721 21-1520.RT1</t>
  </si>
  <si>
    <t>Vpusť dvorní HL606/1, klapka, lapač litinová mřížka 226 x 226 D 110, 160 mm</t>
  </si>
  <si>
    <t>721 11-0917.R00</t>
  </si>
  <si>
    <t xml:space="preserve">Oprava - propojení dosavadního potrubí DN 150 </t>
  </si>
  <si>
    <t>721 17-0967.R00</t>
  </si>
  <si>
    <t xml:space="preserve">Oprava - propojení dosavadního potrubí PVC D 160 </t>
  </si>
  <si>
    <t>998 72-1202.R00</t>
  </si>
  <si>
    <t xml:space="preserve">Přesun hmot pro vnitřní kanalizaci, výšky do 12 m </t>
  </si>
  <si>
    <t>GZS</t>
  </si>
  <si>
    <t>DLE VÝBĚROVÉHO ŘÍZENÍ</t>
  </si>
  <si>
    <t>Havárie splaškové kanalizace před budovou "A"</t>
  </si>
  <si>
    <t>J.Řezníček</t>
  </si>
  <si>
    <t>0931/K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</si>
</sst>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#,##0.00\ &quot;Kč&quot;"/>
    <numFmt numFmtId="166" formatCode="0.0"/>
  </numFmts>
  <fonts count="22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6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19" fillId="0" borderId="0" xfId="1" applyFont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8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0" fillId="0" borderId="14" xfId="0" applyBorder="1" applyAlignment="1">
      <alignment horizontal="right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workbookViewId="0">
      <selection activeCell="G9" sqref="G9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5.140625" customWidth="1"/>
    <col min="6" max="6" width="19.7109375" customWidth="1"/>
    <col min="7" max="7" width="12.140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>
      <c r="A4" s="7"/>
      <c r="B4" s="8"/>
      <c r="C4" s="9" t="s">
        <v>70</v>
      </c>
      <c r="D4" s="10"/>
      <c r="E4" s="10"/>
      <c r="F4" s="11"/>
      <c r="G4" s="12"/>
    </row>
    <row r="5" spans="1:57" ht="12.95" customHeight="1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>
      <c r="A6" s="7"/>
      <c r="B6" s="8"/>
      <c r="C6" s="9" t="s">
        <v>298</v>
      </c>
      <c r="D6" s="10"/>
      <c r="E6" s="10"/>
      <c r="F6" s="18"/>
      <c r="G6" s="12"/>
    </row>
    <row r="7" spans="1:57">
      <c r="A7" s="13" t="s">
        <v>8</v>
      </c>
      <c r="B7" s="15"/>
      <c r="C7" s="182" t="s">
        <v>299</v>
      </c>
      <c r="D7" s="183"/>
      <c r="E7" s="19" t="s">
        <v>9</v>
      </c>
      <c r="F7" s="20"/>
      <c r="G7" s="21">
        <v>0</v>
      </c>
      <c r="H7" s="22"/>
      <c r="I7" s="22"/>
    </row>
    <row r="8" spans="1:57">
      <c r="A8" s="13" t="s">
        <v>10</v>
      </c>
      <c r="B8" s="15"/>
      <c r="C8" s="182" t="s">
        <v>69</v>
      </c>
      <c r="D8" s="183"/>
      <c r="E8" s="16" t="s">
        <v>11</v>
      </c>
      <c r="F8" s="15"/>
      <c r="G8" s="23">
        <f>IF(PocetMJ=0,,ROUND((F30+F32)/PocetMJ,1))</f>
        <v>0</v>
      </c>
    </row>
    <row r="9" spans="1:57">
      <c r="A9" s="24" t="s">
        <v>12</v>
      </c>
      <c r="B9" s="25"/>
      <c r="C9" s="25"/>
      <c r="D9" s="25"/>
      <c r="E9" s="26" t="s">
        <v>13</v>
      </c>
      <c r="F9" s="205" t="s">
        <v>300</v>
      </c>
      <c r="G9" s="27"/>
    </row>
    <row r="10" spans="1:57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>
      <c r="A11" s="28"/>
      <c r="B11" s="11"/>
      <c r="C11" s="11"/>
      <c r="D11" s="11"/>
      <c r="E11" s="184" t="s">
        <v>297</v>
      </c>
      <c r="F11" s="185"/>
      <c r="G11" s="186"/>
    </row>
    <row r="12" spans="1:57" ht="28.5" customHeight="1" thickBot="1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>
      <c r="A14" s="40"/>
      <c r="B14" s="41" t="s">
        <v>19</v>
      </c>
      <c r="C14" s="42">
        <f>Dodavka</f>
        <v>0</v>
      </c>
      <c r="D14" s="43" t="str">
        <f>Rekapitulace!A20</f>
        <v>GZS</v>
      </c>
      <c r="E14" s="44"/>
      <c r="F14" s="45"/>
      <c r="G14" s="42">
        <f>Rekapitulace!I20</f>
        <v>0</v>
      </c>
    </row>
    <row r="15" spans="1:57" ht="15.95" customHeight="1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>
      <c r="A19" s="49"/>
      <c r="B19" s="41"/>
      <c r="C19" s="42"/>
      <c r="D19" s="24"/>
      <c r="E19" s="46"/>
      <c r="F19" s="47"/>
      <c r="G19" s="42"/>
    </row>
    <row r="20" spans="1:7" ht="15.95" customHeight="1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>
      <c r="A27" s="28"/>
      <c r="B27" s="11"/>
      <c r="C27" s="29"/>
      <c r="D27" s="11"/>
      <c r="E27" s="29"/>
      <c r="F27" s="11"/>
      <c r="G27" s="12"/>
    </row>
    <row r="28" spans="1:7" ht="97.5" customHeight="1">
      <c r="A28" s="28"/>
      <c r="B28" s="11"/>
      <c r="C28" s="29"/>
      <c r="D28" s="11"/>
      <c r="E28" s="29"/>
      <c r="F28" s="11"/>
      <c r="G28" s="12"/>
    </row>
    <row r="29" spans="1:7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ROUND(PRODUCT(F30,C31/100),0)</f>
        <v>0</v>
      </c>
      <c r="G31" s="27"/>
    </row>
    <row r="32" spans="1:7">
      <c r="A32" s="13" t="s">
        <v>39</v>
      </c>
      <c r="B32" s="15"/>
      <c r="C32" s="58">
        <v>21</v>
      </c>
      <c r="D32" s="15" t="s">
        <v>40</v>
      </c>
      <c r="E32" s="16"/>
      <c r="F32" s="59">
        <v>0</v>
      </c>
      <c r="G32" s="17"/>
    </row>
    <row r="33" spans="1:8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ROUND(PRODUCT(F32,C33/100),0)</f>
        <v>0</v>
      </c>
      <c r="G33" s="27"/>
    </row>
    <row r="34" spans="1:8" s="66" customFormat="1" ht="19.5" customHeight="1" thickBot="1">
      <c r="A34" s="61" t="s">
        <v>42</v>
      </c>
      <c r="B34" s="62"/>
      <c r="C34" s="62"/>
      <c r="D34" s="62"/>
      <c r="E34" s="63"/>
      <c r="F34" s="64">
        <f>ROUND(SUM(F29:F33),0)</f>
        <v>0</v>
      </c>
      <c r="G34" s="65"/>
    </row>
    <row r="36" spans="1:8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>
      <c r="A37" s="67"/>
      <c r="B37" s="187"/>
      <c r="C37" s="187"/>
      <c r="D37" s="187"/>
      <c r="E37" s="187"/>
      <c r="F37" s="187"/>
      <c r="G37" s="187"/>
      <c r="H37" t="s">
        <v>4</v>
      </c>
    </row>
    <row r="38" spans="1:8" ht="12.75" customHeight="1">
      <c r="A38" s="68"/>
      <c r="B38" s="187"/>
      <c r="C38" s="187"/>
      <c r="D38" s="187"/>
      <c r="E38" s="187"/>
      <c r="F38" s="187"/>
      <c r="G38" s="187"/>
      <c r="H38" t="s">
        <v>4</v>
      </c>
    </row>
    <row r="39" spans="1:8">
      <c r="A39" s="68"/>
      <c r="B39" s="187"/>
      <c r="C39" s="187"/>
      <c r="D39" s="187"/>
      <c r="E39" s="187"/>
      <c r="F39" s="187"/>
      <c r="G39" s="187"/>
      <c r="H39" t="s">
        <v>4</v>
      </c>
    </row>
    <row r="40" spans="1:8">
      <c r="A40" s="68"/>
      <c r="B40" s="187"/>
      <c r="C40" s="187"/>
      <c r="D40" s="187"/>
      <c r="E40" s="187"/>
      <c r="F40" s="187"/>
      <c r="G40" s="187"/>
      <c r="H40" t="s">
        <v>4</v>
      </c>
    </row>
    <row r="41" spans="1:8">
      <c r="A41" s="68"/>
      <c r="B41" s="187"/>
      <c r="C41" s="187"/>
      <c r="D41" s="187"/>
      <c r="E41" s="187"/>
      <c r="F41" s="187"/>
      <c r="G41" s="187"/>
      <c r="H41" t="s">
        <v>4</v>
      </c>
    </row>
    <row r="42" spans="1:8">
      <c r="A42" s="68"/>
      <c r="B42" s="187"/>
      <c r="C42" s="187"/>
      <c r="D42" s="187"/>
      <c r="E42" s="187"/>
      <c r="F42" s="187"/>
      <c r="G42" s="187"/>
      <c r="H42" t="s">
        <v>4</v>
      </c>
    </row>
    <row r="43" spans="1:8">
      <c r="A43" s="68"/>
      <c r="B43" s="187"/>
      <c r="C43" s="187"/>
      <c r="D43" s="187"/>
      <c r="E43" s="187"/>
      <c r="F43" s="187"/>
      <c r="G43" s="187"/>
      <c r="H43" t="s">
        <v>4</v>
      </c>
    </row>
    <row r="44" spans="1:8">
      <c r="A44" s="68"/>
      <c r="B44" s="187"/>
      <c r="C44" s="187"/>
      <c r="D44" s="187"/>
      <c r="E44" s="187"/>
      <c r="F44" s="187"/>
      <c r="G44" s="187"/>
      <c r="H44" t="s">
        <v>4</v>
      </c>
    </row>
    <row r="45" spans="1:8" ht="3" customHeight="1">
      <c r="A45" s="68"/>
      <c r="B45" s="187"/>
      <c r="C45" s="187"/>
      <c r="D45" s="187"/>
      <c r="E45" s="187"/>
      <c r="F45" s="187"/>
      <c r="G45" s="187"/>
      <c r="H45" t="s">
        <v>4</v>
      </c>
    </row>
    <row r="46" spans="1:8">
      <c r="B46" s="181"/>
      <c r="C46" s="181"/>
      <c r="D46" s="181"/>
      <c r="E46" s="181"/>
      <c r="F46" s="181"/>
      <c r="G46" s="181"/>
    </row>
    <row r="47" spans="1:8">
      <c r="B47" s="181"/>
      <c r="C47" s="181"/>
      <c r="D47" s="181"/>
      <c r="E47" s="181"/>
      <c r="F47" s="181"/>
      <c r="G47" s="181"/>
    </row>
    <row r="48" spans="1:8">
      <c r="B48" s="181"/>
      <c r="C48" s="181"/>
      <c r="D48" s="181"/>
      <c r="E48" s="181"/>
      <c r="F48" s="181"/>
      <c r="G48" s="181"/>
    </row>
    <row r="49" spans="2:7">
      <c r="B49" s="181"/>
      <c r="C49" s="181"/>
      <c r="D49" s="181"/>
      <c r="E49" s="181"/>
      <c r="F49" s="181"/>
      <c r="G49" s="181"/>
    </row>
    <row r="50" spans="2:7">
      <c r="B50" s="181"/>
      <c r="C50" s="181"/>
      <c r="D50" s="181"/>
      <c r="E50" s="181"/>
      <c r="F50" s="181"/>
      <c r="G50" s="181"/>
    </row>
    <row r="51" spans="2:7">
      <c r="B51" s="181"/>
      <c r="C51" s="181"/>
      <c r="D51" s="181"/>
      <c r="E51" s="181"/>
      <c r="F51" s="181"/>
      <c r="G51" s="181"/>
    </row>
    <row r="52" spans="2:7">
      <c r="B52" s="181"/>
      <c r="C52" s="181"/>
      <c r="D52" s="181"/>
      <c r="E52" s="181"/>
      <c r="F52" s="181"/>
      <c r="G52" s="181"/>
    </row>
    <row r="53" spans="2:7">
      <c r="B53" s="181"/>
      <c r="C53" s="181"/>
      <c r="D53" s="181"/>
      <c r="E53" s="181"/>
      <c r="F53" s="181"/>
      <c r="G53" s="181"/>
    </row>
    <row r="54" spans="2:7">
      <c r="B54" s="181"/>
      <c r="C54" s="181"/>
      <c r="D54" s="181"/>
      <c r="E54" s="181"/>
      <c r="F54" s="181"/>
      <c r="G54" s="181"/>
    </row>
    <row r="55" spans="2:7">
      <c r="B55" s="181"/>
      <c r="C55" s="181"/>
      <c r="D55" s="181"/>
      <c r="E55" s="181"/>
      <c r="F55" s="181"/>
      <c r="G55" s="181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2"/>
  <sheetViews>
    <sheetView workbookViewId="0">
      <selection activeCell="H21" sqref="H21:I21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188" t="s">
        <v>5</v>
      </c>
      <c r="B1" s="189"/>
      <c r="C1" s="69" t="str">
        <f>CONCATENATE(cislostavby," ",nazevstavby)</f>
        <v xml:space="preserve"> Havárie splaškové kanalizace před budovou "A"</v>
      </c>
      <c r="D1" s="70"/>
      <c r="E1" s="71"/>
      <c r="F1" s="70"/>
      <c r="G1" s="72"/>
      <c r="H1" s="73"/>
      <c r="I1" s="74"/>
    </row>
    <row r="2" spans="1:9" ht="13.5" thickBot="1">
      <c r="A2" s="190" t="s">
        <v>1</v>
      </c>
      <c r="B2" s="191"/>
      <c r="C2" s="75" t="str">
        <f>CONCATENATE(cisloobjektu," ",nazevobjektu)</f>
        <v xml:space="preserve"> D.1 Oprava kanalizačních svodů</v>
      </c>
      <c r="D2" s="76"/>
      <c r="E2" s="77"/>
      <c r="F2" s="76"/>
      <c r="G2" s="192"/>
      <c r="H2" s="192"/>
      <c r="I2" s="193"/>
    </row>
    <row r="3" spans="1:9" ht="13.5" thickTop="1">
      <c r="F3" s="11"/>
    </row>
    <row r="4" spans="1:9" ht="19.5" customHeight="1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9" ht="13.5" thickBot="1"/>
    <row r="6" spans="1:9" s="11" customFormat="1" ht="13.5" thickBot="1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9" s="11" customFormat="1">
      <c r="A7" s="177" t="str">
        <f>Položky!B7</f>
        <v>1</v>
      </c>
      <c r="B7" s="86" t="str">
        <f>Položky!C7</f>
        <v>Zemní práce</v>
      </c>
      <c r="C7" s="87"/>
      <c r="D7" s="88"/>
      <c r="E7" s="178">
        <f>Položky!BA69</f>
        <v>0</v>
      </c>
      <c r="F7" s="179">
        <f>Položky!BB69</f>
        <v>0</v>
      </c>
      <c r="G7" s="179">
        <f>Položky!BC69</f>
        <v>0</v>
      </c>
      <c r="H7" s="179">
        <f>Položky!BD69</f>
        <v>0</v>
      </c>
      <c r="I7" s="180">
        <f>Položky!BE69</f>
        <v>0</v>
      </c>
    </row>
    <row r="8" spans="1:9" s="11" customFormat="1">
      <c r="A8" s="177" t="str">
        <f>Položky!B70</f>
        <v>4</v>
      </c>
      <c r="B8" s="86" t="str">
        <f>Položky!C70</f>
        <v>Vodorovné konstrukce</v>
      </c>
      <c r="C8" s="87"/>
      <c r="D8" s="88"/>
      <c r="E8" s="178">
        <f>Položky!BA77</f>
        <v>0</v>
      </c>
      <c r="F8" s="179">
        <f>Položky!BB77</f>
        <v>0</v>
      </c>
      <c r="G8" s="179">
        <f>Položky!BC77</f>
        <v>0</v>
      </c>
      <c r="H8" s="179">
        <f>Položky!BD77</f>
        <v>0</v>
      </c>
      <c r="I8" s="180">
        <f>Položky!BE77</f>
        <v>0</v>
      </c>
    </row>
    <row r="9" spans="1:9" s="11" customFormat="1">
      <c r="A9" s="177" t="str">
        <f>Položky!B78</f>
        <v>5</v>
      </c>
      <c r="B9" s="86" t="str">
        <f>Položky!C78</f>
        <v>Komunikace</v>
      </c>
      <c r="C9" s="87"/>
      <c r="D9" s="88"/>
      <c r="E9" s="178">
        <f>Položky!BA84</f>
        <v>0</v>
      </c>
      <c r="F9" s="179">
        <f>Položky!BB84</f>
        <v>0</v>
      </c>
      <c r="G9" s="179">
        <f>Položky!BC84</f>
        <v>0</v>
      </c>
      <c r="H9" s="179">
        <f>Položky!BD84</f>
        <v>0</v>
      </c>
      <c r="I9" s="180">
        <f>Položky!BE84</f>
        <v>0</v>
      </c>
    </row>
    <row r="10" spans="1:9" s="11" customFormat="1">
      <c r="A10" s="177" t="str">
        <f>Položky!B85</f>
        <v>8</v>
      </c>
      <c r="B10" s="86" t="str">
        <f>Položky!C85</f>
        <v>Trubní vedení</v>
      </c>
      <c r="C10" s="87"/>
      <c r="D10" s="88"/>
      <c r="E10" s="178">
        <f>Položky!BA125</f>
        <v>0</v>
      </c>
      <c r="F10" s="179">
        <f>Položky!BB125</f>
        <v>0</v>
      </c>
      <c r="G10" s="179">
        <f>Položky!BC125</f>
        <v>0</v>
      </c>
      <c r="H10" s="179">
        <f>Položky!BD125</f>
        <v>0</v>
      </c>
      <c r="I10" s="180">
        <f>Položky!BE125</f>
        <v>0</v>
      </c>
    </row>
    <row r="11" spans="1:9" s="11" customFormat="1">
      <c r="A11" s="177" t="str">
        <f>Položky!B126</f>
        <v>91</v>
      </c>
      <c r="B11" s="86" t="str">
        <f>Položky!C126</f>
        <v>Doplňující práce na komunikaci</v>
      </c>
      <c r="C11" s="87"/>
      <c r="D11" s="88"/>
      <c r="E11" s="178">
        <f>Položky!BA129</f>
        <v>0</v>
      </c>
      <c r="F11" s="179">
        <f>Položky!BB129</f>
        <v>0</v>
      </c>
      <c r="G11" s="179">
        <f>Položky!BC129</f>
        <v>0</v>
      </c>
      <c r="H11" s="179">
        <f>Položky!BD129</f>
        <v>0</v>
      </c>
      <c r="I11" s="180">
        <f>Položky!BE129</f>
        <v>0</v>
      </c>
    </row>
    <row r="12" spans="1:9" s="11" customFormat="1">
      <c r="A12" s="177" t="str">
        <f>Položky!B130</f>
        <v>97</v>
      </c>
      <c r="B12" s="86" t="str">
        <f>Položky!C130</f>
        <v>Prorážení otvorů</v>
      </c>
      <c r="C12" s="87"/>
      <c r="D12" s="88"/>
      <c r="E12" s="178">
        <f>Položky!BA138</f>
        <v>0</v>
      </c>
      <c r="F12" s="179">
        <f>Položky!BB138</f>
        <v>0</v>
      </c>
      <c r="G12" s="179">
        <f>Položky!BC138</f>
        <v>0</v>
      </c>
      <c r="H12" s="179">
        <f>Položky!BD138</f>
        <v>0</v>
      </c>
      <c r="I12" s="180">
        <f>Položky!BE138</f>
        <v>0</v>
      </c>
    </row>
    <row r="13" spans="1:9" s="11" customFormat="1">
      <c r="A13" s="177" t="str">
        <f>Položky!B139</f>
        <v>99</v>
      </c>
      <c r="B13" s="86" t="str">
        <f>Položky!C139</f>
        <v>Staveništní přesun hmot</v>
      </c>
      <c r="C13" s="87"/>
      <c r="D13" s="88"/>
      <c r="E13" s="178">
        <f>Položky!BA141</f>
        <v>0</v>
      </c>
      <c r="F13" s="179">
        <f>Položky!BB141</f>
        <v>0</v>
      </c>
      <c r="G13" s="179">
        <f>Položky!BC141</f>
        <v>0</v>
      </c>
      <c r="H13" s="179">
        <f>Položky!BD141</f>
        <v>0</v>
      </c>
      <c r="I13" s="180">
        <f>Položky!BE141</f>
        <v>0</v>
      </c>
    </row>
    <row r="14" spans="1:9" s="11" customFormat="1" ht="13.5" thickBot="1">
      <c r="A14" s="177" t="str">
        <f>Položky!B142</f>
        <v>721</v>
      </c>
      <c r="B14" s="86" t="str">
        <f>Položky!C142</f>
        <v>Vnitřní kanalizace</v>
      </c>
      <c r="C14" s="87"/>
      <c r="D14" s="88"/>
      <c r="E14" s="178">
        <f>Položky!BA147</f>
        <v>0</v>
      </c>
      <c r="F14" s="179">
        <f>Položky!BB147</f>
        <v>0</v>
      </c>
      <c r="G14" s="179">
        <f>Položky!BC147</f>
        <v>0</v>
      </c>
      <c r="H14" s="179">
        <f>Položky!BD147</f>
        <v>0</v>
      </c>
      <c r="I14" s="180">
        <f>Položky!BE147</f>
        <v>0</v>
      </c>
    </row>
    <row r="15" spans="1:9" s="94" customFormat="1" ht="13.5" thickBot="1">
      <c r="A15" s="89"/>
      <c r="B15" s="81" t="s">
        <v>50</v>
      </c>
      <c r="C15" s="81"/>
      <c r="D15" s="90"/>
      <c r="E15" s="91">
        <f>SUM(E7:E14)</f>
        <v>0</v>
      </c>
      <c r="F15" s="92">
        <f>SUM(F7:F14)</f>
        <v>0</v>
      </c>
      <c r="G15" s="92">
        <f>SUM(G7:G14)</f>
        <v>0</v>
      </c>
      <c r="H15" s="92">
        <f>SUM(H7:H14)</f>
        <v>0</v>
      </c>
      <c r="I15" s="93">
        <f>SUM(I7:I14)</f>
        <v>0</v>
      </c>
    </row>
    <row r="16" spans="1:9">
      <c r="A16" s="87"/>
      <c r="B16" s="87"/>
      <c r="C16" s="87"/>
      <c r="D16" s="87"/>
      <c r="E16" s="87"/>
      <c r="F16" s="87"/>
      <c r="G16" s="87"/>
      <c r="H16" s="87"/>
      <c r="I16" s="87"/>
    </row>
    <row r="17" spans="1:57" ht="19.5" customHeight="1">
      <c r="A17" s="95" t="s">
        <v>51</v>
      </c>
      <c r="B17" s="95"/>
      <c r="C17" s="95"/>
      <c r="D17" s="95"/>
      <c r="E17" s="95"/>
      <c r="F17" s="95"/>
      <c r="G17" s="96"/>
      <c r="H17" s="95"/>
      <c r="I17" s="95"/>
      <c r="BA17" s="30"/>
      <c r="BB17" s="30"/>
      <c r="BC17" s="30"/>
      <c r="BD17" s="30"/>
      <c r="BE17" s="30"/>
    </row>
    <row r="18" spans="1:57" ht="13.5" thickBot="1">
      <c r="A18" s="97"/>
      <c r="B18" s="97"/>
      <c r="C18" s="97"/>
      <c r="D18" s="97"/>
      <c r="E18" s="97"/>
      <c r="F18" s="97"/>
      <c r="G18" s="97"/>
      <c r="H18" s="97"/>
      <c r="I18" s="97"/>
    </row>
    <row r="19" spans="1:57">
      <c r="A19" s="98" t="s">
        <v>52</v>
      </c>
      <c r="B19" s="99"/>
      <c r="C19" s="99"/>
      <c r="D19" s="100"/>
      <c r="E19" s="101" t="s">
        <v>53</v>
      </c>
      <c r="F19" s="102" t="s">
        <v>54</v>
      </c>
      <c r="G19" s="103" t="s">
        <v>55</v>
      </c>
      <c r="H19" s="104"/>
      <c r="I19" s="105" t="s">
        <v>53</v>
      </c>
    </row>
    <row r="20" spans="1:57">
      <c r="A20" s="106" t="s">
        <v>296</v>
      </c>
      <c r="B20" s="107"/>
      <c r="C20" s="107"/>
      <c r="D20" s="108"/>
      <c r="E20" s="109"/>
      <c r="F20" s="110">
        <v>0</v>
      </c>
      <c r="G20" s="111">
        <f>CHOOSE(BA20+1,HSV+PSV,HSV+PSV+Mont,HSV+PSV+Dodavka+Mont,HSV,PSV,Mont,Dodavka,Mont+Dodavka,0)</f>
        <v>0</v>
      </c>
      <c r="H20" s="112"/>
      <c r="I20" s="113">
        <f>E20+F20*G20/100</f>
        <v>0</v>
      </c>
      <c r="BA20">
        <v>0</v>
      </c>
    </row>
    <row r="21" spans="1:57" ht="13.5" thickBot="1">
      <c r="A21" s="114"/>
      <c r="B21" s="115" t="s">
        <v>56</v>
      </c>
      <c r="C21" s="116"/>
      <c r="D21" s="117"/>
      <c r="E21" s="118"/>
      <c r="F21" s="119"/>
      <c r="G21" s="119"/>
      <c r="H21" s="194">
        <f>SUM(I20:I20)</f>
        <v>0</v>
      </c>
      <c r="I21" s="195"/>
    </row>
    <row r="22" spans="1:57">
      <c r="A22" s="97"/>
      <c r="B22" s="97"/>
      <c r="C22" s="97"/>
      <c r="D22" s="97"/>
      <c r="E22" s="97"/>
      <c r="F22" s="97"/>
      <c r="G22" s="97"/>
      <c r="H22" s="97"/>
      <c r="I22" s="97"/>
    </row>
    <row r="23" spans="1:57">
      <c r="B23" s="94"/>
      <c r="F23" s="120"/>
      <c r="G23" s="121"/>
      <c r="H23" s="121"/>
      <c r="I23" s="122"/>
    </row>
    <row r="24" spans="1:57">
      <c r="F24" s="120"/>
      <c r="G24" s="121"/>
      <c r="H24" s="121"/>
      <c r="I24" s="122"/>
    </row>
    <row r="25" spans="1:57">
      <c r="F25" s="120"/>
      <c r="G25" s="121"/>
      <c r="H25" s="121"/>
      <c r="I25" s="122"/>
    </row>
    <row r="26" spans="1:57">
      <c r="F26" s="120"/>
      <c r="G26" s="121"/>
      <c r="H26" s="121"/>
      <c r="I26" s="122"/>
    </row>
    <row r="27" spans="1:57">
      <c r="F27" s="120"/>
      <c r="G27" s="121"/>
      <c r="H27" s="121"/>
      <c r="I27" s="122"/>
    </row>
    <row r="28" spans="1:57">
      <c r="F28" s="120"/>
      <c r="G28" s="121"/>
      <c r="H28" s="121"/>
      <c r="I28" s="122"/>
    </row>
    <row r="29" spans="1:57">
      <c r="F29" s="120"/>
      <c r="G29" s="121"/>
      <c r="H29" s="121"/>
      <c r="I29" s="122"/>
    </row>
    <row r="30" spans="1:57">
      <c r="F30" s="120"/>
      <c r="G30" s="121"/>
      <c r="H30" s="121"/>
      <c r="I30" s="122"/>
    </row>
    <row r="31" spans="1:57">
      <c r="F31" s="120"/>
      <c r="G31" s="121"/>
      <c r="H31" s="121"/>
      <c r="I31" s="122"/>
    </row>
    <row r="32" spans="1:57">
      <c r="F32" s="120"/>
      <c r="G32" s="121"/>
      <c r="H32" s="121"/>
      <c r="I32" s="122"/>
    </row>
    <row r="33" spans="6:9">
      <c r="F33" s="120"/>
      <c r="G33" s="121"/>
      <c r="H33" s="121"/>
      <c r="I33" s="122"/>
    </row>
    <row r="34" spans="6:9">
      <c r="F34" s="120"/>
      <c r="G34" s="121"/>
      <c r="H34" s="121"/>
      <c r="I34" s="122"/>
    </row>
    <row r="35" spans="6:9">
      <c r="F35" s="120"/>
      <c r="G35" s="121"/>
      <c r="H35" s="121"/>
      <c r="I35" s="122"/>
    </row>
    <row r="36" spans="6:9">
      <c r="F36" s="120"/>
      <c r="G36" s="121"/>
      <c r="H36" s="121"/>
      <c r="I36" s="122"/>
    </row>
    <row r="37" spans="6:9">
      <c r="F37" s="120"/>
      <c r="G37" s="121"/>
      <c r="H37" s="121"/>
      <c r="I37" s="122"/>
    </row>
    <row r="38" spans="6:9">
      <c r="F38" s="120"/>
      <c r="G38" s="121"/>
      <c r="H38" s="121"/>
      <c r="I38" s="122"/>
    </row>
    <row r="39" spans="6:9">
      <c r="F39" s="120"/>
      <c r="G39" s="121"/>
      <c r="H39" s="121"/>
      <c r="I39" s="122"/>
    </row>
    <row r="40" spans="6:9">
      <c r="F40" s="120"/>
      <c r="G40" s="121"/>
      <c r="H40" s="121"/>
      <c r="I40" s="122"/>
    </row>
    <row r="41" spans="6:9">
      <c r="F41" s="120"/>
      <c r="G41" s="121"/>
      <c r="H41" s="121"/>
      <c r="I41" s="122"/>
    </row>
    <row r="42" spans="6:9">
      <c r="F42" s="120"/>
      <c r="G42" s="121"/>
      <c r="H42" s="121"/>
      <c r="I42" s="122"/>
    </row>
    <row r="43" spans="6:9">
      <c r="F43" s="120"/>
      <c r="G43" s="121"/>
      <c r="H43" s="121"/>
      <c r="I43" s="122"/>
    </row>
    <row r="44" spans="6:9">
      <c r="F44" s="120"/>
      <c r="G44" s="121"/>
      <c r="H44" s="121"/>
      <c r="I44" s="122"/>
    </row>
    <row r="45" spans="6:9">
      <c r="F45" s="120"/>
      <c r="G45" s="121"/>
      <c r="H45" s="121"/>
      <c r="I45" s="122"/>
    </row>
    <row r="46" spans="6:9">
      <c r="F46" s="120"/>
      <c r="G46" s="121"/>
      <c r="H46" s="121"/>
      <c r="I46" s="122"/>
    </row>
    <row r="47" spans="6:9">
      <c r="F47" s="120"/>
      <c r="G47" s="121"/>
      <c r="H47" s="121"/>
      <c r="I47" s="122"/>
    </row>
    <row r="48" spans="6:9">
      <c r="F48" s="120"/>
      <c r="G48" s="121"/>
      <c r="H48" s="121"/>
      <c r="I48" s="122"/>
    </row>
    <row r="49" spans="6:9">
      <c r="F49" s="120"/>
      <c r="G49" s="121"/>
      <c r="H49" s="121"/>
      <c r="I49" s="122"/>
    </row>
    <row r="50" spans="6:9">
      <c r="F50" s="120"/>
      <c r="G50" s="121"/>
      <c r="H50" s="121"/>
      <c r="I50" s="122"/>
    </row>
    <row r="51" spans="6:9">
      <c r="F51" s="120"/>
      <c r="G51" s="121"/>
      <c r="H51" s="121"/>
      <c r="I51" s="122"/>
    </row>
    <row r="52" spans="6:9">
      <c r="F52" s="120"/>
      <c r="G52" s="121"/>
      <c r="H52" s="121"/>
      <c r="I52" s="122"/>
    </row>
    <row r="53" spans="6:9">
      <c r="F53" s="120"/>
      <c r="G53" s="121"/>
      <c r="H53" s="121"/>
      <c r="I53" s="122"/>
    </row>
    <row r="54" spans="6:9">
      <c r="F54" s="120"/>
      <c r="G54" s="121"/>
      <c r="H54" s="121"/>
      <c r="I54" s="122"/>
    </row>
    <row r="55" spans="6:9">
      <c r="F55" s="120"/>
      <c r="G55" s="121"/>
      <c r="H55" s="121"/>
      <c r="I55" s="122"/>
    </row>
    <row r="56" spans="6:9">
      <c r="F56" s="120"/>
      <c r="G56" s="121"/>
      <c r="H56" s="121"/>
      <c r="I56" s="122"/>
    </row>
    <row r="57" spans="6:9">
      <c r="F57" s="120"/>
      <c r="G57" s="121"/>
      <c r="H57" s="121"/>
      <c r="I57" s="122"/>
    </row>
    <row r="58" spans="6:9">
      <c r="F58" s="120"/>
      <c r="G58" s="121"/>
      <c r="H58" s="121"/>
      <c r="I58" s="122"/>
    </row>
    <row r="59" spans="6:9">
      <c r="F59" s="120"/>
      <c r="G59" s="121"/>
      <c r="H59" s="121"/>
      <c r="I59" s="122"/>
    </row>
    <row r="60" spans="6:9">
      <c r="F60" s="120"/>
      <c r="G60" s="121"/>
      <c r="H60" s="121"/>
      <c r="I60" s="122"/>
    </row>
    <row r="61" spans="6:9">
      <c r="F61" s="120"/>
      <c r="G61" s="121"/>
      <c r="H61" s="121"/>
      <c r="I61" s="122"/>
    </row>
    <row r="62" spans="6:9">
      <c r="F62" s="120"/>
      <c r="G62" s="121"/>
      <c r="H62" s="121"/>
      <c r="I62" s="122"/>
    </row>
    <row r="63" spans="6:9">
      <c r="F63" s="120"/>
      <c r="G63" s="121"/>
      <c r="H63" s="121"/>
      <c r="I63" s="122"/>
    </row>
    <row r="64" spans="6:9">
      <c r="F64" s="120"/>
      <c r="G64" s="121"/>
      <c r="H64" s="121"/>
      <c r="I64" s="122"/>
    </row>
    <row r="65" spans="6:9">
      <c r="F65" s="120"/>
      <c r="G65" s="121"/>
      <c r="H65" s="121"/>
      <c r="I65" s="122"/>
    </row>
    <row r="66" spans="6:9">
      <c r="F66" s="120"/>
      <c r="G66" s="121"/>
      <c r="H66" s="121"/>
      <c r="I66" s="122"/>
    </row>
    <row r="67" spans="6:9">
      <c r="F67" s="120"/>
      <c r="G67" s="121"/>
      <c r="H67" s="121"/>
      <c r="I67" s="122"/>
    </row>
    <row r="68" spans="6:9">
      <c r="F68" s="120"/>
      <c r="G68" s="121"/>
      <c r="H68" s="121"/>
      <c r="I68" s="122"/>
    </row>
    <row r="69" spans="6:9">
      <c r="F69" s="120"/>
      <c r="G69" s="121"/>
      <c r="H69" s="121"/>
      <c r="I69" s="122"/>
    </row>
    <row r="70" spans="6:9">
      <c r="F70" s="120"/>
      <c r="G70" s="121"/>
      <c r="H70" s="121"/>
      <c r="I70" s="122"/>
    </row>
    <row r="71" spans="6:9">
      <c r="F71" s="120"/>
      <c r="G71" s="121"/>
      <c r="H71" s="121"/>
      <c r="I71" s="122"/>
    </row>
    <row r="72" spans="6:9">
      <c r="F72" s="120"/>
      <c r="G72" s="121"/>
      <c r="H72" s="121"/>
      <c r="I72" s="122"/>
    </row>
  </sheetData>
  <mergeCells count="4">
    <mergeCell ref="A1:B1"/>
    <mergeCell ref="A2:B2"/>
    <mergeCell ref="G2:I2"/>
    <mergeCell ref="H21:I21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20"/>
  <sheetViews>
    <sheetView showGridLines="0" showZeros="0" tabSelected="1" zoomScaleNormal="100" workbookViewId="0">
      <selection activeCell="C9" sqref="C9:D9"/>
    </sheetView>
  </sheetViews>
  <sheetFormatPr defaultRowHeight="12.75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71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>
      <c r="A1" s="198" t="s">
        <v>57</v>
      </c>
      <c r="B1" s="198"/>
      <c r="C1" s="198"/>
      <c r="D1" s="198"/>
      <c r="E1" s="198"/>
      <c r="F1" s="198"/>
      <c r="G1" s="198"/>
    </row>
    <row r="2" spans="1:104" ht="13.5" thickBot="1">
      <c r="A2" s="124"/>
      <c r="B2" s="125"/>
      <c r="C2" s="126"/>
      <c r="D2" s="126"/>
      <c r="E2" s="127"/>
      <c r="F2" s="126"/>
      <c r="G2" s="126"/>
    </row>
    <row r="3" spans="1:104" ht="13.5" thickTop="1">
      <c r="A3" s="199" t="s">
        <v>5</v>
      </c>
      <c r="B3" s="200"/>
      <c r="C3" s="128" t="str">
        <f>CONCATENATE(cislostavby," ",nazevstavby)</f>
        <v xml:space="preserve"> Havárie splaškové kanalizace před budovou "A"</v>
      </c>
      <c r="D3" s="129"/>
      <c r="E3" s="130"/>
      <c r="F3" s="131">
        <f>Rekapitulace!H1</f>
        <v>0</v>
      </c>
      <c r="G3" s="132"/>
    </row>
    <row r="4" spans="1:104" ht="13.5" thickBot="1">
      <c r="A4" s="201" t="s">
        <v>1</v>
      </c>
      <c r="B4" s="202"/>
      <c r="C4" s="133" t="str">
        <f>CONCATENATE(cisloobjektu," ",nazevobjektu)</f>
        <v xml:space="preserve"> D.1 Oprava kanalizačních svodů</v>
      </c>
      <c r="D4" s="134"/>
      <c r="E4" s="203"/>
      <c r="F4" s="203"/>
      <c r="G4" s="204"/>
    </row>
    <row r="5" spans="1:104" ht="13.5" thickTop="1">
      <c r="A5" s="135"/>
      <c r="B5" s="136"/>
      <c r="C5" s="136"/>
      <c r="D5" s="124"/>
      <c r="E5" s="137"/>
      <c r="F5" s="124"/>
      <c r="G5" s="138"/>
    </row>
    <row r="6" spans="1:104">
      <c r="A6" s="139" t="s">
        <v>58</v>
      </c>
      <c r="B6" s="140" t="s">
        <v>59</v>
      </c>
      <c r="C6" s="140" t="s">
        <v>60</v>
      </c>
      <c r="D6" s="140" t="s">
        <v>61</v>
      </c>
      <c r="E6" s="141" t="s">
        <v>62</v>
      </c>
      <c r="F6" s="140" t="s">
        <v>63</v>
      </c>
      <c r="G6" s="142" t="s">
        <v>64</v>
      </c>
    </row>
    <row r="7" spans="1:104">
      <c r="A7" s="143" t="s">
        <v>65</v>
      </c>
      <c r="B7" s="144" t="s">
        <v>66</v>
      </c>
      <c r="C7" s="145" t="s">
        <v>67</v>
      </c>
      <c r="D7" s="146"/>
      <c r="E7" s="147"/>
      <c r="F7" s="147"/>
      <c r="G7" s="148"/>
      <c r="H7" s="149"/>
      <c r="I7" s="149"/>
      <c r="O7" s="150">
        <v>1</v>
      </c>
    </row>
    <row r="8" spans="1:104">
      <c r="A8" s="151">
        <v>1</v>
      </c>
      <c r="B8" s="152" t="s">
        <v>71</v>
      </c>
      <c r="C8" s="153" t="s">
        <v>72</v>
      </c>
      <c r="D8" s="154" t="s">
        <v>73</v>
      </c>
      <c r="E8" s="155">
        <v>1.44</v>
      </c>
      <c r="F8" s="155">
        <v>0</v>
      </c>
      <c r="G8" s="156">
        <f>E8*F8</f>
        <v>0</v>
      </c>
      <c r="O8" s="150">
        <v>2</v>
      </c>
      <c r="AA8" s="123">
        <v>12</v>
      </c>
      <c r="AB8" s="123">
        <v>0</v>
      </c>
      <c r="AC8" s="123">
        <v>1</v>
      </c>
      <c r="AZ8" s="123">
        <v>1</v>
      </c>
      <c r="BA8" s="123">
        <f>IF(AZ8=1,G8,0)</f>
        <v>0</v>
      </c>
      <c r="BB8" s="123">
        <f>IF(AZ8=2,G8,0)</f>
        <v>0</v>
      </c>
      <c r="BC8" s="123">
        <f>IF(AZ8=3,G8,0)</f>
        <v>0</v>
      </c>
      <c r="BD8" s="123">
        <f>IF(AZ8=4,G8,0)</f>
        <v>0</v>
      </c>
      <c r="BE8" s="123">
        <f>IF(AZ8=5,G8,0)</f>
        <v>0</v>
      </c>
      <c r="CZ8" s="123">
        <v>0</v>
      </c>
    </row>
    <row r="9" spans="1:104">
      <c r="A9" s="157"/>
      <c r="B9" s="158"/>
      <c r="C9" s="196" t="s">
        <v>74</v>
      </c>
      <c r="D9" s="197"/>
      <c r="E9" s="159">
        <v>1.44</v>
      </c>
      <c r="F9" s="160"/>
      <c r="G9" s="161"/>
      <c r="M9" s="162" t="s">
        <v>74</v>
      </c>
      <c r="O9" s="150"/>
    </row>
    <row r="10" spans="1:104">
      <c r="A10" s="151">
        <v>2</v>
      </c>
      <c r="B10" s="152" t="s">
        <v>75</v>
      </c>
      <c r="C10" s="153" t="s">
        <v>76</v>
      </c>
      <c r="D10" s="154" t="s">
        <v>73</v>
      </c>
      <c r="E10" s="155">
        <v>51.84</v>
      </c>
      <c r="F10" s="155">
        <v>0</v>
      </c>
      <c r="G10" s="156">
        <f>E10*F10</f>
        <v>0</v>
      </c>
      <c r="O10" s="150">
        <v>2</v>
      </c>
      <c r="AA10" s="123">
        <v>12</v>
      </c>
      <c r="AB10" s="123">
        <v>0</v>
      </c>
      <c r="AC10" s="123">
        <v>2</v>
      </c>
      <c r="AZ10" s="123">
        <v>1</v>
      </c>
      <c r="BA10" s="123">
        <f>IF(AZ10=1,G10,0)</f>
        <v>0</v>
      </c>
      <c r="BB10" s="123">
        <f>IF(AZ10=2,G10,0)</f>
        <v>0</v>
      </c>
      <c r="BC10" s="123">
        <f>IF(AZ10=3,G10,0)</f>
        <v>0</v>
      </c>
      <c r="BD10" s="123">
        <f>IF(AZ10=4,G10,0)</f>
        <v>0</v>
      </c>
      <c r="BE10" s="123">
        <f>IF(AZ10=5,G10,0)</f>
        <v>0</v>
      </c>
      <c r="CZ10" s="123">
        <v>0</v>
      </c>
    </row>
    <row r="11" spans="1:104">
      <c r="A11" s="157"/>
      <c r="B11" s="158"/>
      <c r="C11" s="196" t="s">
        <v>77</v>
      </c>
      <c r="D11" s="197"/>
      <c r="E11" s="159">
        <v>51.84</v>
      </c>
      <c r="F11" s="160"/>
      <c r="G11" s="161"/>
      <c r="M11" s="162" t="s">
        <v>77</v>
      </c>
      <c r="O11" s="150"/>
    </row>
    <row r="12" spans="1:104">
      <c r="A12" s="151">
        <v>3</v>
      </c>
      <c r="B12" s="152" t="s">
        <v>78</v>
      </c>
      <c r="C12" s="153" t="s">
        <v>79</v>
      </c>
      <c r="D12" s="154" t="s">
        <v>73</v>
      </c>
      <c r="E12" s="155">
        <v>4.68</v>
      </c>
      <c r="F12" s="155">
        <v>0</v>
      </c>
      <c r="G12" s="156">
        <f>E12*F12</f>
        <v>0</v>
      </c>
      <c r="O12" s="150">
        <v>2</v>
      </c>
      <c r="AA12" s="123">
        <v>12</v>
      </c>
      <c r="AB12" s="123">
        <v>0</v>
      </c>
      <c r="AC12" s="123">
        <v>3</v>
      </c>
      <c r="AZ12" s="123">
        <v>1</v>
      </c>
      <c r="BA12" s="123">
        <f>IF(AZ12=1,G12,0)</f>
        <v>0</v>
      </c>
      <c r="BB12" s="123">
        <f>IF(AZ12=2,G12,0)</f>
        <v>0</v>
      </c>
      <c r="BC12" s="123">
        <f>IF(AZ12=3,G12,0)</f>
        <v>0</v>
      </c>
      <c r="BD12" s="123">
        <f>IF(AZ12=4,G12,0)</f>
        <v>0</v>
      </c>
      <c r="BE12" s="123">
        <f>IF(AZ12=5,G12,0)</f>
        <v>0</v>
      </c>
      <c r="CZ12" s="123">
        <v>0</v>
      </c>
    </row>
    <row r="13" spans="1:104">
      <c r="A13" s="157"/>
      <c r="B13" s="158"/>
      <c r="C13" s="196" t="s">
        <v>80</v>
      </c>
      <c r="D13" s="197"/>
      <c r="E13" s="159">
        <v>4.68</v>
      </c>
      <c r="F13" s="160"/>
      <c r="G13" s="161"/>
      <c r="M13" s="162" t="s">
        <v>80</v>
      </c>
      <c r="O13" s="150"/>
    </row>
    <row r="14" spans="1:104">
      <c r="A14" s="151">
        <v>4</v>
      </c>
      <c r="B14" s="152" t="s">
        <v>81</v>
      </c>
      <c r="C14" s="153" t="s">
        <v>82</v>
      </c>
      <c r="D14" s="154" t="s">
        <v>83</v>
      </c>
      <c r="E14" s="155">
        <v>10</v>
      </c>
      <c r="F14" s="155">
        <v>0</v>
      </c>
      <c r="G14" s="156">
        <f>E14*F14</f>
        <v>0</v>
      </c>
      <c r="O14" s="150">
        <v>2</v>
      </c>
      <c r="AA14" s="123">
        <v>12</v>
      </c>
      <c r="AB14" s="123">
        <v>0</v>
      </c>
      <c r="AC14" s="123">
        <v>4</v>
      </c>
      <c r="AZ14" s="123">
        <v>1</v>
      </c>
      <c r="BA14" s="123">
        <f>IF(AZ14=1,G14,0)</f>
        <v>0</v>
      </c>
      <c r="BB14" s="123">
        <f>IF(AZ14=2,G14,0)</f>
        <v>0</v>
      </c>
      <c r="BC14" s="123">
        <f>IF(AZ14=3,G14,0)</f>
        <v>0</v>
      </c>
      <c r="BD14" s="123">
        <f>IF(AZ14=4,G14,0)</f>
        <v>0</v>
      </c>
      <c r="BE14" s="123">
        <f>IF(AZ14=5,G14,0)</f>
        <v>0</v>
      </c>
      <c r="CZ14" s="123">
        <v>8.6899999999999998E-3</v>
      </c>
    </row>
    <row r="15" spans="1:104">
      <c r="A15" s="151">
        <v>5</v>
      </c>
      <c r="B15" s="152" t="s">
        <v>84</v>
      </c>
      <c r="C15" s="153" t="s">
        <v>85</v>
      </c>
      <c r="D15" s="154" t="s">
        <v>83</v>
      </c>
      <c r="E15" s="155">
        <v>3</v>
      </c>
      <c r="F15" s="155">
        <v>0</v>
      </c>
      <c r="G15" s="156">
        <f>E15*F15</f>
        <v>0</v>
      </c>
      <c r="O15" s="150">
        <v>2</v>
      </c>
      <c r="AA15" s="123">
        <v>12</v>
      </c>
      <c r="AB15" s="123">
        <v>0</v>
      </c>
      <c r="AC15" s="123">
        <v>5</v>
      </c>
      <c r="AZ15" s="123">
        <v>1</v>
      </c>
      <c r="BA15" s="123">
        <f>IF(AZ15=1,G15,0)</f>
        <v>0</v>
      </c>
      <c r="BB15" s="123">
        <f>IF(AZ15=2,G15,0)</f>
        <v>0</v>
      </c>
      <c r="BC15" s="123">
        <f>IF(AZ15=3,G15,0)</f>
        <v>0</v>
      </c>
      <c r="BD15" s="123">
        <f>IF(AZ15=4,G15,0)</f>
        <v>0</v>
      </c>
      <c r="BE15" s="123">
        <f>IF(AZ15=5,G15,0)</f>
        <v>0</v>
      </c>
      <c r="CZ15" s="123">
        <v>1.0699999999999999E-2</v>
      </c>
    </row>
    <row r="16" spans="1:104">
      <c r="A16" s="151">
        <v>6</v>
      </c>
      <c r="B16" s="152" t="s">
        <v>86</v>
      </c>
      <c r="C16" s="153" t="s">
        <v>87</v>
      </c>
      <c r="D16" s="154" t="s">
        <v>83</v>
      </c>
      <c r="E16" s="155">
        <v>12</v>
      </c>
      <c r="F16" s="155">
        <v>0</v>
      </c>
      <c r="G16" s="156">
        <f>E16*F16</f>
        <v>0</v>
      </c>
      <c r="O16" s="150">
        <v>2</v>
      </c>
      <c r="AA16" s="123">
        <v>12</v>
      </c>
      <c r="AB16" s="123">
        <v>0</v>
      </c>
      <c r="AC16" s="123">
        <v>6</v>
      </c>
      <c r="AZ16" s="123">
        <v>1</v>
      </c>
      <c r="BA16" s="123">
        <f>IF(AZ16=1,G16,0)</f>
        <v>0</v>
      </c>
      <c r="BB16" s="123">
        <f>IF(AZ16=2,G16,0)</f>
        <v>0</v>
      </c>
      <c r="BC16" s="123">
        <f>IF(AZ16=3,G16,0)</f>
        <v>0</v>
      </c>
      <c r="BD16" s="123">
        <f>IF(AZ16=4,G16,0)</f>
        <v>0</v>
      </c>
      <c r="BE16" s="123">
        <f>IF(AZ16=5,G16,0)</f>
        <v>0</v>
      </c>
      <c r="CZ16" s="123">
        <v>2.478E-2</v>
      </c>
    </row>
    <row r="17" spans="1:104">
      <c r="A17" s="151">
        <v>7</v>
      </c>
      <c r="B17" s="152" t="s">
        <v>88</v>
      </c>
      <c r="C17" s="153" t="s">
        <v>89</v>
      </c>
      <c r="D17" s="154" t="s">
        <v>90</v>
      </c>
      <c r="E17" s="155">
        <v>2</v>
      </c>
      <c r="F17" s="155">
        <v>0</v>
      </c>
      <c r="G17" s="156">
        <f>E17*F17</f>
        <v>0</v>
      </c>
      <c r="O17" s="150">
        <v>2</v>
      </c>
      <c r="AA17" s="123">
        <v>12</v>
      </c>
      <c r="AB17" s="123">
        <v>0</v>
      </c>
      <c r="AC17" s="123">
        <v>7</v>
      </c>
      <c r="AZ17" s="123">
        <v>1</v>
      </c>
      <c r="BA17" s="123">
        <f>IF(AZ17=1,G17,0)</f>
        <v>0</v>
      </c>
      <c r="BB17" s="123">
        <f>IF(AZ17=2,G17,0)</f>
        <v>0</v>
      </c>
      <c r="BC17" s="123">
        <f>IF(AZ17=3,G17,0)</f>
        <v>0</v>
      </c>
      <c r="BD17" s="123">
        <f>IF(AZ17=4,G17,0)</f>
        <v>0</v>
      </c>
      <c r="BE17" s="123">
        <f>IF(AZ17=5,G17,0)</f>
        <v>0</v>
      </c>
      <c r="CZ17" s="123">
        <v>0</v>
      </c>
    </row>
    <row r="18" spans="1:104">
      <c r="A18" s="157"/>
      <c r="B18" s="158"/>
      <c r="C18" s="196" t="s">
        <v>91</v>
      </c>
      <c r="D18" s="197"/>
      <c r="E18" s="159">
        <v>2</v>
      </c>
      <c r="F18" s="160"/>
      <c r="G18" s="161"/>
      <c r="M18" s="162" t="s">
        <v>91</v>
      </c>
      <c r="O18" s="150"/>
    </row>
    <row r="19" spans="1:104">
      <c r="A19" s="151">
        <v>8</v>
      </c>
      <c r="B19" s="152" t="s">
        <v>92</v>
      </c>
      <c r="C19" s="153" t="s">
        <v>93</v>
      </c>
      <c r="D19" s="154" t="s">
        <v>90</v>
      </c>
      <c r="E19" s="155">
        <v>18</v>
      </c>
      <c r="F19" s="155">
        <v>0</v>
      </c>
      <c r="G19" s="156">
        <f>E19*F19</f>
        <v>0</v>
      </c>
      <c r="O19" s="150">
        <v>2</v>
      </c>
      <c r="AA19" s="123">
        <v>12</v>
      </c>
      <c r="AB19" s="123">
        <v>0</v>
      </c>
      <c r="AC19" s="123">
        <v>8</v>
      </c>
      <c r="AZ19" s="123">
        <v>1</v>
      </c>
      <c r="BA19" s="123">
        <f>IF(AZ19=1,G19,0)</f>
        <v>0</v>
      </c>
      <c r="BB19" s="123">
        <f>IF(AZ19=2,G19,0)</f>
        <v>0</v>
      </c>
      <c r="BC19" s="123">
        <f>IF(AZ19=3,G19,0)</f>
        <v>0</v>
      </c>
      <c r="BD19" s="123">
        <f>IF(AZ19=4,G19,0)</f>
        <v>0</v>
      </c>
      <c r="BE19" s="123">
        <f>IF(AZ19=5,G19,0)</f>
        <v>0</v>
      </c>
      <c r="CZ19" s="123">
        <v>0</v>
      </c>
    </row>
    <row r="20" spans="1:104">
      <c r="A20" s="157"/>
      <c r="B20" s="158"/>
      <c r="C20" s="196" t="s">
        <v>94</v>
      </c>
      <c r="D20" s="197"/>
      <c r="E20" s="159">
        <v>18</v>
      </c>
      <c r="F20" s="160"/>
      <c r="G20" s="161"/>
      <c r="M20" s="162" t="s">
        <v>94</v>
      </c>
      <c r="O20" s="150"/>
    </row>
    <row r="21" spans="1:104">
      <c r="A21" s="151">
        <v>9</v>
      </c>
      <c r="B21" s="152" t="s">
        <v>95</v>
      </c>
      <c r="C21" s="153" t="s">
        <v>96</v>
      </c>
      <c r="D21" s="154" t="s">
        <v>90</v>
      </c>
      <c r="E21" s="155">
        <v>160.506</v>
      </c>
      <c r="F21" s="155">
        <v>0</v>
      </c>
      <c r="G21" s="156">
        <f>E21*F21</f>
        <v>0</v>
      </c>
      <c r="O21" s="150">
        <v>2</v>
      </c>
      <c r="AA21" s="123">
        <v>12</v>
      </c>
      <c r="AB21" s="123">
        <v>0</v>
      </c>
      <c r="AC21" s="123">
        <v>9</v>
      </c>
      <c r="AZ21" s="123">
        <v>1</v>
      </c>
      <c r="BA21" s="123">
        <f>IF(AZ21=1,G21,0)</f>
        <v>0</v>
      </c>
      <c r="BB21" s="123">
        <f>IF(AZ21=2,G21,0)</f>
        <v>0</v>
      </c>
      <c r="BC21" s="123">
        <f>IF(AZ21=3,G21,0)</f>
        <v>0</v>
      </c>
      <c r="BD21" s="123">
        <f>IF(AZ21=4,G21,0)</f>
        <v>0</v>
      </c>
      <c r="BE21" s="123">
        <f>IF(AZ21=5,G21,0)</f>
        <v>0</v>
      </c>
      <c r="CZ21" s="123">
        <v>0</v>
      </c>
    </row>
    <row r="22" spans="1:104">
      <c r="A22" s="157"/>
      <c r="B22" s="158"/>
      <c r="C22" s="196" t="s">
        <v>97</v>
      </c>
      <c r="D22" s="197"/>
      <c r="E22" s="159">
        <v>33.479999999999997</v>
      </c>
      <c r="F22" s="160"/>
      <c r="G22" s="161"/>
      <c r="M22" s="162" t="s">
        <v>97</v>
      </c>
      <c r="O22" s="150"/>
    </row>
    <row r="23" spans="1:104">
      <c r="A23" s="157"/>
      <c r="B23" s="158"/>
      <c r="C23" s="196" t="s">
        <v>98</v>
      </c>
      <c r="D23" s="197"/>
      <c r="E23" s="159">
        <v>3.7349999999999999</v>
      </c>
      <c r="F23" s="160"/>
      <c r="G23" s="161"/>
      <c r="M23" s="162" t="s">
        <v>98</v>
      </c>
      <c r="O23" s="150"/>
    </row>
    <row r="24" spans="1:104">
      <c r="A24" s="157"/>
      <c r="B24" s="158"/>
      <c r="C24" s="196" t="s">
        <v>99</v>
      </c>
      <c r="D24" s="197"/>
      <c r="E24" s="159">
        <v>18.864000000000001</v>
      </c>
      <c r="F24" s="160"/>
      <c r="G24" s="161"/>
      <c r="M24" s="162" t="s">
        <v>99</v>
      </c>
      <c r="O24" s="150"/>
    </row>
    <row r="25" spans="1:104">
      <c r="A25" s="157"/>
      <c r="B25" s="158"/>
      <c r="C25" s="196" t="s">
        <v>100</v>
      </c>
      <c r="D25" s="197"/>
      <c r="E25" s="159">
        <v>28.150200000000002</v>
      </c>
      <c r="F25" s="160"/>
      <c r="G25" s="161"/>
      <c r="M25" s="162" t="s">
        <v>100</v>
      </c>
      <c r="O25" s="150"/>
    </row>
    <row r="26" spans="1:104">
      <c r="A26" s="157"/>
      <c r="B26" s="158"/>
      <c r="C26" s="196" t="s">
        <v>101</v>
      </c>
      <c r="D26" s="197"/>
      <c r="E26" s="159">
        <v>51.040799999999997</v>
      </c>
      <c r="F26" s="160"/>
      <c r="G26" s="161"/>
      <c r="M26" s="162" t="s">
        <v>101</v>
      </c>
      <c r="O26" s="150"/>
    </row>
    <row r="27" spans="1:104">
      <c r="A27" s="157"/>
      <c r="B27" s="158"/>
      <c r="C27" s="196" t="s">
        <v>102</v>
      </c>
      <c r="D27" s="197"/>
      <c r="E27" s="159">
        <v>20.088000000000001</v>
      </c>
      <c r="F27" s="160"/>
      <c r="G27" s="161"/>
      <c r="M27" s="162" t="s">
        <v>102</v>
      </c>
      <c r="O27" s="150"/>
    </row>
    <row r="28" spans="1:104">
      <c r="A28" s="157"/>
      <c r="B28" s="158"/>
      <c r="C28" s="196" t="s">
        <v>103</v>
      </c>
      <c r="D28" s="197"/>
      <c r="E28" s="159">
        <v>10.8</v>
      </c>
      <c r="F28" s="160"/>
      <c r="G28" s="161"/>
      <c r="M28" s="162" t="s">
        <v>103</v>
      </c>
      <c r="O28" s="150"/>
    </row>
    <row r="29" spans="1:104">
      <c r="A29" s="157"/>
      <c r="B29" s="158"/>
      <c r="C29" s="196" t="s">
        <v>104</v>
      </c>
      <c r="D29" s="197"/>
      <c r="E29" s="159">
        <v>166.15799999999999</v>
      </c>
      <c r="F29" s="160"/>
      <c r="G29" s="161"/>
      <c r="M29" s="162" t="s">
        <v>104</v>
      </c>
      <c r="O29" s="150"/>
    </row>
    <row r="30" spans="1:104">
      <c r="A30" s="157"/>
      <c r="B30" s="158"/>
      <c r="C30" s="196" t="s">
        <v>105</v>
      </c>
      <c r="D30" s="197"/>
      <c r="E30" s="159">
        <v>-5.1840000000000002</v>
      </c>
      <c r="F30" s="160"/>
      <c r="G30" s="161"/>
      <c r="M30" s="162" t="s">
        <v>105</v>
      </c>
      <c r="O30" s="150"/>
    </row>
    <row r="31" spans="1:104">
      <c r="A31" s="157"/>
      <c r="B31" s="158"/>
      <c r="C31" s="196" t="s">
        <v>106</v>
      </c>
      <c r="D31" s="197"/>
      <c r="E31" s="159">
        <v>-0.46800000000000003</v>
      </c>
      <c r="F31" s="160"/>
      <c r="G31" s="161"/>
      <c r="M31" s="162" t="s">
        <v>106</v>
      </c>
      <c r="O31" s="150"/>
    </row>
    <row r="32" spans="1:104">
      <c r="A32" s="151">
        <v>10</v>
      </c>
      <c r="B32" s="152" t="s">
        <v>107</v>
      </c>
      <c r="C32" s="153" t="s">
        <v>108</v>
      </c>
      <c r="D32" s="154" t="s">
        <v>90</v>
      </c>
      <c r="E32" s="155">
        <v>80.253</v>
      </c>
      <c r="F32" s="155">
        <v>0</v>
      </c>
      <c r="G32" s="156">
        <f>E32*F32</f>
        <v>0</v>
      </c>
      <c r="O32" s="150">
        <v>2</v>
      </c>
      <c r="AA32" s="123">
        <v>12</v>
      </c>
      <c r="AB32" s="123">
        <v>0</v>
      </c>
      <c r="AC32" s="123">
        <v>10</v>
      </c>
      <c r="AZ32" s="123">
        <v>1</v>
      </c>
      <c r="BA32" s="123">
        <f>IF(AZ32=1,G32,0)</f>
        <v>0</v>
      </c>
      <c r="BB32" s="123">
        <f>IF(AZ32=2,G32,0)</f>
        <v>0</v>
      </c>
      <c r="BC32" s="123">
        <f>IF(AZ32=3,G32,0)</f>
        <v>0</v>
      </c>
      <c r="BD32" s="123">
        <f>IF(AZ32=4,G32,0)</f>
        <v>0</v>
      </c>
      <c r="BE32" s="123">
        <f>IF(AZ32=5,G32,0)</f>
        <v>0</v>
      </c>
      <c r="CZ32" s="123">
        <v>0</v>
      </c>
    </row>
    <row r="33" spans="1:104">
      <c r="A33" s="157"/>
      <c r="B33" s="158"/>
      <c r="C33" s="196" t="s">
        <v>109</v>
      </c>
      <c r="D33" s="197"/>
      <c r="E33" s="159">
        <v>80.253</v>
      </c>
      <c r="F33" s="160"/>
      <c r="G33" s="161"/>
      <c r="M33" s="162" t="s">
        <v>109</v>
      </c>
      <c r="O33" s="150"/>
    </row>
    <row r="34" spans="1:104">
      <c r="A34" s="151">
        <v>11</v>
      </c>
      <c r="B34" s="152" t="s">
        <v>110</v>
      </c>
      <c r="C34" s="153" t="s">
        <v>111</v>
      </c>
      <c r="D34" s="154" t="s">
        <v>73</v>
      </c>
      <c r="E34" s="155">
        <v>80</v>
      </c>
      <c r="F34" s="155">
        <v>0</v>
      </c>
      <c r="G34" s="156">
        <f>E34*F34</f>
        <v>0</v>
      </c>
      <c r="O34" s="150">
        <v>2</v>
      </c>
      <c r="AA34" s="123">
        <v>12</v>
      </c>
      <c r="AB34" s="123">
        <v>0</v>
      </c>
      <c r="AC34" s="123">
        <v>11</v>
      </c>
      <c r="AZ34" s="123">
        <v>1</v>
      </c>
      <c r="BA34" s="123">
        <f>IF(AZ34=1,G34,0)</f>
        <v>0</v>
      </c>
      <c r="BB34" s="123">
        <f>IF(AZ34=2,G34,0)</f>
        <v>0</v>
      </c>
      <c r="BC34" s="123">
        <f>IF(AZ34=3,G34,0)</f>
        <v>0</v>
      </c>
      <c r="BD34" s="123">
        <f>IF(AZ34=4,G34,0)</f>
        <v>0</v>
      </c>
      <c r="BE34" s="123">
        <f>IF(AZ34=5,G34,0)</f>
        <v>0</v>
      </c>
      <c r="CZ34" s="123">
        <v>9.8999999999999999E-4</v>
      </c>
    </row>
    <row r="35" spans="1:104">
      <c r="A35" s="157"/>
      <c r="B35" s="158"/>
      <c r="C35" s="196" t="s">
        <v>112</v>
      </c>
      <c r="D35" s="197"/>
      <c r="E35" s="159">
        <v>80</v>
      </c>
      <c r="F35" s="160"/>
      <c r="G35" s="161"/>
      <c r="M35" s="162" t="s">
        <v>112</v>
      </c>
      <c r="O35" s="150"/>
    </row>
    <row r="36" spans="1:104">
      <c r="A36" s="151">
        <v>12</v>
      </c>
      <c r="B36" s="152" t="s">
        <v>113</v>
      </c>
      <c r="C36" s="153" t="s">
        <v>114</v>
      </c>
      <c r="D36" s="154" t="s">
        <v>73</v>
      </c>
      <c r="E36" s="155">
        <v>80</v>
      </c>
      <c r="F36" s="155">
        <v>0</v>
      </c>
      <c r="G36" s="156">
        <f>E36*F36</f>
        <v>0</v>
      </c>
      <c r="O36" s="150">
        <v>2</v>
      </c>
      <c r="AA36" s="123">
        <v>12</v>
      </c>
      <c r="AB36" s="123">
        <v>0</v>
      </c>
      <c r="AC36" s="123">
        <v>12</v>
      </c>
      <c r="AZ36" s="123">
        <v>1</v>
      </c>
      <c r="BA36" s="123">
        <f>IF(AZ36=1,G36,0)</f>
        <v>0</v>
      </c>
      <c r="BB36" s="123">
        <f>IF(AZ36=2,G36,0)</f>
        <v>0</v>
      </c>
      <c r="BC36" s="123">
        <f>IF(AZ36=3,G36,0)</f>
        <v>0</v>
      </c>
      <c r="BD36" s="123">
        <f>IF(AZ36=4,G36,0)</f>
        <v>0</v>
      </c>
      <c r="BE36" s="123">
        <f>IF(AZ36=5,G36,0)</f>
        <v>0</v>
      </c>
      <c r="CZ36" s="123">
        <v>0</v>
      </c>
    </row>
    <row r="37" spans="1:104">
      <c r="A37" s="151">
        <v>13</v>
      </c>
      <c r="B37" s="152" t="s">
        <v>115</v>
      </c>
      <c r="C37" s="153" t="s">
        <v>116</v>
      </c>
      <c r="D37" s="154" t="s">
        <v>73</v>
      </c>
      <c r="E37" s="155">
        <v>212.16</v>
      </c>
      <c r="F37" s="155">
        <v>0</v>
      </c>
      <c r="G37" s="156">
        <f>E37*F37</f>
        <v>0</v>
      </c>
      <c r="O37" s="150">
        <v>2</v>
      </c>
      <c r="AA37" s="123">
        <v>12</v>
      </c>
      <c r="AB37" s="123">
        <v>0</v>
      </c>
      <c r="AC37" s="123">
        <v>13</v>
      </c>
      <c r="AZ37" s="123">
        <v>1</v>
      </c>
      <c r="BA37" s="123">
        <f>IF(AZ37=1,G37,0)</f>
        <v>0</v>
      </c>
      <c r="BB37" s="123">
        <f>IF(AZ37=2,G37,0)</f>
        <v>0</v>
      </c>
      <c r="BC37" s="123">
        <f>IF(AZ37=3,G37,0)</f>
        <v>0</v>
      </c>
      <c r="BD37" s="123">
        <f>IF(AZ37=4,G37,0)</f>
        <v>0</v>
      </c>
      <c r="BE37" s="123">
        <f>IF(AZ37=5,G37,0)</f>
        <v>0</v>
      </c>
      <c r="CZ37" s="123">
        <v>2.0200000000000001E-3</v>
      </c>
    </row>
    <row r="38" spans="1:104">
      <c r="A38" s="157"/>
      <c r="B38" s="158"/>
      <c r="C38" s="196" t="s">
        <v>117</v>
      </c>
      <c r="D38" s="197"/>
      <c r="E38" s="159">
        <v>212.16</v>
      </c>
      <c r="F38" s="160"/>
      <c r="G38" s="161"/>
      <c r="M38" s="162" t="s">
        <v>117</v>
      </c>
      <c r="O38" s="150"/>
    </row>
    <row r="39" spans="1:104">
      <c r="A39" s="151">
        <v>14</v>
      </c>
      <c r="B39" s="152" t="s">
        <v>118</v>
      </c>
      <c r="C39" s="153" t="s">
        <v>119</v>
      </c>
      <c r="D39" s="154" t="s">
        <v>73</v>
      </c>
      <c r="E39" s="155">
        <v>212.16</v>
      </c>
      <c r="F39" s="155">
        <v>0</v>
      </c>
      <c r="G39" s="156">
        <f>E39*F39</f>
        <v>0</v>
      </c>
      <c r="O39" s="150">
        <v>2</v>
      </c>
      <c r="AA39" s="123">
        <v>12</v>
      </c>
      <c r="AB39" s="123">
        <v>0</v>
      </c>
      <c r="AC39" s="123">
        <v>14</v>
      </c>
      <c r="AZ39" s="123">
        <v>1</v>
      </c>
      <c r="BA39" s="123">
        <f>IF(AZ39=1,G39,0)</f>
        <v>0</v>
      </c>
      <c r="BB39" s="123">
        <f>IF(AZ39=2,G39,0)</f>
        <v>0</v>
      </c>
      <c r="BC39" s="123">
        <f>IF(AZ39=3,G39,0)</f>
        <v>0</v>
      </c>
      <c r="BD39" s="123">
        <f>IF(AZ39=4,G39,0)</f>
        <v>0</v>
      </c>
      <c r="BE39" s="123">
        <f>IF(AZ39=5,G39,0)</f>
        <v>0</v>
      </c>
      <c r="CZ39" s="123">
        <v>0</v>
      </c>
    </row>
    <row r="40" spans="1:104">
      <c r="A40" s="151">
        <v>15</v>
      </c>
      <c r="B40" s="152" t="s">
        <v>120</v>
      </c>
      <c r="C40" s="153" t="s">
        <v>121</v>
      </c>
      <c r="D40" s="154" t="s">
        <v>90</v>
      </c>
      <c r="E40" s="155">
        <v>80.253</v>
      </c>
      <c r="F40" s="155">
        <v>0</v>
      </c>
      <c r="G40" s="156">
        <f>E40*F40</f>
        <v>0</v>
      </c>
      <c r="O40" s="150">
        <v>2</v>
      </c>
      <c r="AA40" s="123">
        <v>12</v>
      </c>
      <c r="AB40" s="123">
        <v>0</v>
      </c>
      <c r="AC40" s="123">
        <v>15</v>
      </c>
      <c r="AZ40" s="123">
        <v>1</v>
      </c>
      <c r="BA40" s="123">
        <f>IF(AZ40=1,G40,0)</f>
        <v>0</v>
      </c>
      <c r="BB40" s="123">
        <f>IF(AZ40=2,G40,0)</f>
        <v>0</v>
      </c>
      <c r="BC40" s="123">
        <f>IF(AZ40=3,G40,0)</f>
        <v>0</v>
      </c>
      <c r="BD40" s="123">
        <f>IF(AZ40=4,G40,0)</f>
        <v>0</v>
      </c>
      <c r="BE40" s="123">
        <f>IF(AZ40=5,G40,0)</f>
        <v>0</v>
      </c>
      <c r="CZ40" s="123">
        <v>0</v>
      </c>
    </row>
    <row r="41" spans="1:104">
      <c r="A41" s="157"/>
      <c r="B41" s="158"/>
      <c r="C41" s="196" t="s">
        <v>122</v>
      </c>
      <c r="D41" s="197"/>
      <c r="E41" s="159">
        <v>80.253</v>
      </c>
      <c r="F41" s="160"/>
      <c r="G41" s="161"/>
      <c r="M41" s="162" t="s">
        <v>122</v>
      </c>
      <c r="O41" s="150"/>
    </row>
    <row r="42" spans="1:104">
      <c r="A42" s="151">
        <v>16</v>
      </c>
      <c r="B42" s="152" t="s">
        <v>123</v>
      </c>
      <c r="C42" s="153" t="s">
        <v>124</v>
      </c>
      <c r="D42" s="154" t="s">
        <v>90</v>
      </c>
      <c r="E42" s="155">
        <v>48.905999999999999</v>
      </c>
      <c r="F42" s="155">
        <v>0</v>
      </c>
      <c r="G42" s="156">
        <f>E42*F42</f>
        <v>0</v>
      </c>
      <c r="O42" s="150">
        <v>2</v>
      </c>
      <c r="AA42" s="123">
        <v>12</v>
      </c>
      <c r="AB42" s="123">
        <v>0</v>
      </c>
      <c r="AC42" s="123">
        <v>16</v>
      </c>
      <c r="AZ42" s="123">
        <v>1</v>
      </c>
      <c r="BA42" s="123">
        <f>IF(AZ42=1,G42,0)</f>
        <v>0</v>
      </c>
      <c r="BB42" s="123">
        <f>IF(AZ42=2,G42,0)</f>
        <v>0</v>
      </c>
      <c r="BC42" s="123">
        <f>IF(AZ42=3,G42,0)</f>
        <v>0</v>
      </c>
      <c r="BD42" s="123">
        <f>IF(AZ42=4,G42,0)</f>
        <v>0</v>
      </c>
      <c r="BE42" s="123">
        <f>IF(AZ42=5,G42,0)</f>
        <v>0</v>
      </c>
      <c r="CZ42" s="123">
        <v>0</v>
      </c>
    </row>
    <row r="43" spans="1:104">
      <c r="A43" s="157"/>
      <c r="B43" s="158"/>
      <c r="C43" s="196" t="s">
        <v>125</v>
      </c>
      <c r="D43" s="197"/>
      <c r="E43" s="159">
        <v>0</v>
      </c>
      <c r="F43" s="160"/>
      <c r="G43" s="161"/>
      <c r="M43" s="162" t="s">
        <v>125</v>
      </c>
      <c r="O43" s="150"/>
    </row>
    <row r="44" spans="1:104">
      <c r="A44" s="157"/>
      <c r="B44" s="158"/>
      <c r="C44" s="196" t="s">
        <v>126</v>
      </c>
      <c r="D44" s="197"/>
      <c r="E44" s="159">
        <v>7.524</v>
      </c>
      <c r="F44" s="160"/>
      <c r="G44" s="161"/>
      <c r="M44" s="162" t="s">
        <v>126</v>
      </c>
      <c r="O44" s="150"/>
    </row>
    <row r="45" spans="1:104">
      <c r="A45" s="157"/>
      <c r="B45" s="158"/>
      <c r="C45" s="196" t="s">
        <v>127</v>
      </c>
      <c r="D45" s="197"/>
      <c r="E45" s="159">
        <v>22.571999999999999</v>
      </c>
      <c r="F45" s="160"/>
      <c r="G45" s="161"/>
      <c r="M45" s="162" t="s">
        <v>127</v>
      </c>
      <c r="O45" s="150"/>
    </row>
    <row r="46" spans="1:104">
      <c r="A46" s="157"/>
      <c r="B46" s="158"/>
      <c r="C46" s="196" t="s">
        <v>128</v>
      </c>
      <c r="D46" s="197"/>
      <c r="E46" s="159">
        <v>18.809999999999999</v>
      </c>
      <c r="F46" s="160"/>
      <c r="G46" s="161"/>
      <c r="M46" s="162" t="s">
        <v>128</v>
      </c>
      <c r="O46" s="150"/>
    </row>
    <row r="47" spans="1:104">
      <c r="A47" s="151">
        <v>17</v>
      </c>
      <c r="B47" s="152" t="s">
        <v>129</v>
      </c>
      <c r="C47" s="153" t="s">
        <v>130</v>
      </c>
      <c r="D47" s="154" t="s">
        <v>90</v>
      </c>
      <c r="E47" s="155">
        <v>391.2</v>
      </c>
      <c r="F47" s="155">
        <v>0</v>
      </c>
      <c r="G47" s="156">
        <f>E47*F47</f>
        <v>0</v>
      </c>
      <c r="O47" s="150">
        <v>2</v>
      </c>
      <c r="AA47" s="123">
        <v>12</v>
      </c>
      <c r="AB47" s="123">
        <v>0</v>
      </c>
      <c r="AC47" s="123">
        <v>17</v>
      </c>
      <c r="AZ47" s="123">
        <v>1</v>
      </c>
      <c r="BA47" s="123">
        <f>IF(AZ47=1,G47,0)</f>
        <v>0</v>
      </c>
      <c r="BB47" s="123">
        <f>IF(AZ47=2,G47,0)</f>
        <v>0</v>
      </c>
      <c r="BC47" s="123">
        <f>IF(AZ47=3,G47,0)</f>
        <v>0</v>
      </c>
      <c r="BD47" s="123">
        <f>IF(AZ47=4,G47,0)</f>
        <v>0</v>
      </c>
      <c r="BE47" s="123">
        <f>IF(AZ47=5,G47,0)</f>
        <v>0</v>
      </c>
      <c r="CZ47" s="123">
        <v>0</v>
      </c>
    </row>
    <row r="48" spans="1:104">
      <c r="A48" s="157"/>
      <c r="B48" s="158"/>
      <c r="C48" s="196" t="s">
        <v>131</v>
      </c>
      <c r="D48" s="197"/>
      <c r="E48" s="159">
        <v>391.2</v>
      </c>
      <c r="F48" s="160"/>
      <c r="G48" s="161"/>
      <c r="M48" s="162" t="s">
        <v>131</v>
      </c>
      <c r="O48" s="150"/>
    </row>
    <row r="49" spans="1:104">
      <c r="A49" s="151">
        <v>18</v>
      </c>
      <c r="B49" s="152" t="s">
        <v>132</v>
      </c>
      <c r="C49" s="153" t="s">
        <v>133</v>
      </c>
      <c r="D49" s="154" t="s">
        <v>90</v>
      </c>
      <c r="E49" s="155">
        <v>48.905999999999999</v>
      </c>
      <c r="F49" s="155">
        <v>0</v>
      </c>
      <c r="G49" s="156">
        <f>E49*F49</f>
        <v>0</v>
      </c>
      <c r="O49" s="150">
        <v>2</v>
      </c>
      <c r="AA49" s="123">
        <v>12</v>
      </c>
      <c r="AB49" s="123">
        <v>0</v>
      </c>
      <c r="AC49" s="123">
        <v>18</v>
      </c>
      <c r="AZ49" s="123">
        <v>1</v>
      </c>
      <c r="BA49" s="123">
        <f>IF(AZ49=1,G49,0)</f>
        <v>0</v>
      </c>
      <c r="BB49" s="123">
        <f>IF(AZ49=2,G49,0)</f>
        <v>0</v>
      </c>
      <c r="BC49" s="123">
        <f>IF(AZ49=3,G49,0)</f>
        <v>0</v>
      </c>
      <c r="BD49" s="123">
        <f>IF(AZ49=4,G49,0)</f>
        <v>0</v>
      </c>
      <c r="BE49" s="123">
        <f>IF(AZ49=5,G49,0)</f>
        <v>0</v>
      </c>
      <c r="CZ49" s="123">
        <v>0</v>
      </c>
    </row>
    <row r="50" spans="1:104">
      <c r="A50" s="151">
        <v>19</v>
      </c>
      <c r="B50" s="152" t="s">
        <v>134</v>
      </c>
      <c r="C50" s="153" t="s">
        <v>135</v>
      </c>
      <c r="D50" s="154" t="s">
        <v>90</v>
      </c>
      <c r="E50" s="155">
        <v>48.905999999999999</v>
      </c>
      <c r="F50" s="155">
        <v>0</v>
      </c>
      <c r="G50" s="156">
        <f>E50*F50</f>
        <v>0</v>
      </c>
      <c r="O50" s="150">
        <v>2</v>
      </c>
      <c r="AA50" s="123">
        <v>12</v>
      </c>
      <c r="AB50" s="123">
        <v>0</v>
      </c>
      <c r="AC50" s="123">
        <v>19</v>
      </c>
      <c r="AZ50" s="123">
        <v>1</v>
      </c>
      <c r="BA50" s="123">
        <f>IF(AZ50=1,G50,0)</f>
        <v>0</v>
      </c>
      <c r="BB50" s="123">
        <f>IF(AZ50=2,G50,0)</f>
        <v>0</v>
      </c>
      <c r="BC50" s="123">
        <f>IF(AZ50=3,G50,0)</f>
        <v>0</v>
      </c>
      <c r="BD50" s="123">
        <f>IF(AZ50=4,G50,0)</f>
        <v>0</v>
      </c>
      <c r="BE50" s="123">
        <f>IF(AZ50=5,G50,0)</f>
        <v>0</v>
      </c>
      <c r="CZ50" s="123">
        <v>0</v>
      </c>
    </row>
    <row r="51" spans="1:104">
      <c r="A51" s="151">
        <v>20</v>
      </c>
      <c r="B51" s="152" t="s">
        <v>136</v>
      </c>
      <c r="C51" s="153" t="s">
        <v>137</v>
      </c>
      <c r="D51" s="154" t="s">
        <v>90</v>
      </c>
      <c r="E51" s="155">
        <v>92.79</v>
      </c>
      <c r="F51" s="155">
        <v>0</v>
      </c>
      <c r="G51" s="156">
        <f>E51*F51</f>
        <v>0</v>
      </c>
      <c r="O51" s="150">
        <v>2</v>
      </c>
      <c r="AA51" s="123">
        <v>12</v>
      </c>
      <c r="AB51" s="123">
        <v>0</v>
      </c>
      <c r="AC51" s="123">
        <v>20</v>
      </c>
      <c r="AZ51" s="123">
        <v>1</v>
      </c>
      <c r="BA51" s="123">
        <f>IF(AZ51=1,G51,0)</f>
        <v>0</v>
      </c>
      <c r="BB51" s="123">
        <f>IF(AZ51=2,G51,0)</f>
        <v>0</v>
      </c>
      <c r="BC51" s="123">
        <f>IF(AZ51=3,G51,0)</f>
        <v>0</v>
      </c>
      <c r="BD51" s="123">
        <f>IF(AZ51=4,G51,0)</f>
        <v>0</v>
      </c>
      <c r="BE51" s="123">
        <f>IF(AZ51=5,G51,0)</f>
        <v>0</v>
      </c>
      <c r="CZ51" s="123">
        <v>0</v>
      </c>
    </row>
    <row r="52" spans="1:104">
      <c r="A52" s="157"/>
      <c r="B52" s="158"/>
      <c r="C52" s="196" t="s">
        <v>138</v>
      </c>
      <c r="D52" s="197"/>
      <c r="E52" s="159">
        <v>160.506</v>
      </c>
      <c r="F52" s="160"/>
      <c r="G52" s="161"/>
      <c r="M52" s="162" t="s">
        <v>138</v>
      </c>
      <c r="O52" s="150"/>
    </row>
    <row r="53" spans="1:104">
      <c r="A53" s="157"/>
      <c r="B53" s="158"/>
      <c r="C53" s="196" t="s">
        <v>139</v>
      </c>
      <c r="D53" s="197"/>
      <c r="E53" s="159">
        <v>-7.524</v>
      </c>
      <c r="F53" s="160"/>
      <c r="G53" s="161"/>
      <c r="M53" s="162" t="s">
        <v>139</v>
      </c>
      <c r="O53" s="150"/>
    </row>
    <row r="54" spans="1:104">
      <c r="A54" s="157"/>
      <c r="B54" s="158"/>
      <c r="C54" s="196" t="s">
        <v>140</v>
      </c>
      <c r="D54" s="197"/>
      <c r="E54" s="159">
        <v>-22.571999999999999</v>
      </c>
      <c r="F54" s="160"/>
      <c r="G54" s="161"/>
      <c r="M54" s="162" t="s">
        <v>140</v>
      </c>
      <c r="O54" s="150"/>
    </row>
    <row r="55" spans="1:104">
      <c r="A55" s="157"/>
      <c r="B55" s="158"/>
      <c r="C55" s="196" t="s">
        <v>141</v>
      </c>
      <c r="D55" s="197"/>
      <c r="E55" s="159">
        <v>-18.809999999999999</v>
      </c>
      <c r="F55" s="160"/>
      <c r="G55" s="161"/>
      <c r="M55" s="162" t="s">
        <v>141</v>
      </c>
      <c r="O55" s="150"/>
    </row>
    <row r="56" spans="1:104">
      <c r="A56" s="157"/>
      <c r="B56" s="158"/>
      <c r="C56" s="196" t="s">
        <v>142</v>
      </c>
      <c r="D56" s="197"/>
      <c r="E56" s="159">
        <v>-18.809999999999999</v>
      </c>
      <c r="F56" s="160"/>
      <c r="G56" s="161"/>
      <c r="M56" s="162" t="s">
        <v>142</v>
      </c>
      <c r="O56" s="150"/>
    </row>
    <row r="57" spans="1:104">
      <c r="A57" s="151">
        <v>21</v>
      </c>
      <c r="B57" s="152" t="s">
        <v>143</v>
      </c>
      <c r="C57" s="153" t="s">
        <v>144</v>
      </c>
      <c r="D57" s="154" t="s">
        <v>90</v>
      </c>
      <c r="E57" s="155">
        <v>41.381999999999998</v>
      </c>
      <c r="F57" s="155">
        <v>0</v>
      </c>
      <c r="G57" s="156">
        <f>E57*F57</f>
        <v>0</v>
      </c>
      <c r="O57" s="150">
        <v>2</v>
      </c>
      <c r="AA57" s="123">
        <v>12</v>
      </c>
      <c r="AB57" s="123">
        <v>0</v>
      </c>
      <c r="AC57" s="123">
        <v>21</v>
      </c>
      <c r="AZ57" s="123">
        <v>1</v>
      </c>
      <c r="BA57" s="123">
        <f>IF(AZ57=1,G57,0)</f>
        <v>0</v>
      </c>
      <c r="BB57" s="123">
        <f>IF(AZ57=2,G57,0)</f>
        <v>0</v>
      </c>
      <c r="BC57" s="123">
        <f>IF(AZ57=3,G57,0)</f>
        <v>0</v>
      </c>
      <c r="BD57" s="123">
        <f>IF(AZ57=4,G57,0)</f>
        <v>0</v>
      </c>
      <c r="BE57" s="123">
        <f>IF(AZ57=5,G57,0)</f>
        <v>0</v>
      </c>
      <c r="CZ57" s="123">
        <v>0</v>
      </c>
    </row>
    <row r="58" spans="1:104">
      <c r="A58" s="157"/>
      <c r="B58" s="158"/>
      <c r="C58" s="196" t="s">
        <v>145</v>
      </c>
      <c r="D58" s="197"/>
      <c r="E58" s="159">
        <v>22.571999999999999</v>
      </c>
      <c r="F58" s="160"/>
      <c r="G58" s="161"/>
      <c r="M58" s="162" t="s">
        <v>145</v>
      </c>
      <c r="O58" s="150"/>
    </row>
    <row r="59" spans="1:104">
      <c r="A59" s="157"/>
      <c r="B59" s="158"/>
      <c r="C59" s="196" t="s">
        <v>146</v>
      </c>
      <c r="D59" s="197"/>
      <c r="E59" s="159">
        <v>18.809999999999999</v>
      </c>
      <c r="F59" s="160"/>
      <c r="G59" s="161"/>
      <c r="M59" s="162" t="s">
        <v>146</v>
      </c>
      <c r="O59" s="150"/>
    </row>
    <row r="60" spans="1:104">
      <c r="A60" s="151">
        <v>22</v>
      </c>
      <c r="B60" s="152" t="s">
        <v>147</v>
      </c>
      <c r="C60" s="153" t="s">
        <v>148</v>
      </c>
      <c r="D60" s="154" t="s">
        <v>73</v>
      </c>
      <c r="E60" s="155">
        <v>56.52</v>
      </c>
      <c r="F60" s="155">
        <v>0</v>
      </c>
      <c r="G60" s="156">
        <f>E60*F60</f>
        <v>0</v>
      </c>
      <c r="O60" s="150">
        <v>2</v>
      </c>
      <c r="AA60" s="123">
        <v>12</v>
      </c>
      <c r="AB60" s="123">
        <v>0</v>
      </c>
      <c r="AC60" s="123">
        <v>22</v>
      </c>
      <c r="AZ60" s="123">
        <v>1</v>
      </c>
      <c r="BA60" s="123">
        <f>IF(AZ60=1,G60,0)</f>
        <v>0</v>
      </c>
      <c r="BB60" s="123">
        <f>IF(AZ60=2,G60,0)</f>
        <v>0</v>
      </c>
      <c r="BC60" s="123">
        <f>IF(AZ60=3,G60,0)</f>
        <v>0</v>
      </c>
      <c r="BD60" s="123">
        <f>IF(AZ60=4,G60,0)</f>
        <v>0</v>
      </c>
      <c r="BE60" s="123">
        <f>IF(AZ60=5,G60,0)</f>
        <v>0</v>
      </c>
      <c r="CZ60" s="123">
        <v>0</v>
      </c>
    </row>
    <row r="61" spans="1:104">
      <c r="A61" s="157"/>
      <c r="B61" s="158"/>
      <c r="C61" s="196" t="s">
        <v>149</v>
      </c>
      <c r="D61" s="197"/>
      <c r="E61" s="159">
        <v>56.52</v>
      </c>
      <c r="F61" s="160"/>
      <c r="G61" s="161"/>
      <c r="M61" s="162" t="s">
        <v>149</v>
      </c>
      <c r="O61" s="150"/>
    </row>
    <row r="62" spans="1:104">
      <c r="A62" s="151">
        <v>23</v>
      </c>
      <c r="B62" s="152" t="s">
        <v>150</v>
      </c>
      <c r="C62" s="153" t="s">
        <v>151</v>
      </c>
      <c r="D62" s="154" t="s">
        <v>73</v>
      </c>
      <c r="E62" s="155">
        <v>27.04</v>
      </c>
      <c r="F62" s="155">
        <v>0</v>
      </c>
      <c r="G62" s="156">
        <f>E62*F62</f>
        <v>0</v>
      </c>
      <c r="O62" s="150">
        <v>2</v>
      </c>
      <c r="AA62" s="123">
        <v>12</v>
      </c>
      <c r="AB62" s="123">
        <v>0</v>
      </c>
      <c r="AC62" s="123">
        <v>23</v>
      </c>
      <c r="AZ62" s="123">
        <v>1</v>
      </c>
      <c r="BA62" s="123">
        <f>IF(AZ62=1,G62,0)</f>
        <v>0</v>
      </c>
      <c r="BB62" s="123">
        <f>IF(AZ62=2,G62,0)</f>
        <v>0</v>
      </c>
      <c r="BC62" s="123">
        <f>IF(AZ62=3,G62,0)</f>
        <v>0</v>
      </c>
      <c r="BD62" s="123">
        <f>IF(AZ62=4,G62,0)</f>
        <v>0</v>
      </c>
      <c r="BE62" s="123">
        <f>IF(AZ62=5,G62,0)</f>
        <v>0</v>
      </c>
      <c r="CZ62" s="123">
        <v>3.0000000000000001E-5</v>
      </c>
    </row>
    <row r="63" spans="1:104">
      <c r="A63" s="157"/>
      <c r="B63" s="158"/>
      <c r="C63" s="196" t="s">
        <v>152</v>
      </c>
      <c r="D63" s="197"/>
      <c r="E63" s="159">
        <v>27.04</v>
      </c>
      <c r="F63" s="160"/>
      <c r="G63" s="161"/>
      <c r="M63" s="162" t="s">
        <v>152</v>
      </c>
      <c r="O63" s="150"/>
    </row>
    <row r="64" spans="1:104">
      <c r="A64" s="151">
        <v>24</v>
      </c>
      <c r="B64" s="152" t="s">
        <v>153</v>
      </c>
      <c r="C64" s="153" t="s">
        <v>154</v>
      </c>
      <c r="D64" s="154" t="s">
        <v>90</v>
      </c>
      <c r="E64" s="155">
        <v>18.809999999999999</v>
      </c>
      <c r="F64" s="155">
        <v>0</v>
      </c>
      <c r="G64" s="156">
        <f>E64*F64</f>
        <v>0</v>
      </c>
      <c r="O64" s="150">
        <v>2</v>
      </c>
      <c r="AA64" s="123">
        <v>12</v>
      </c>
      <c r="AB64" s="123">
        <v>0</v>
      </c>
      <c r="AC64" s="123">
        <v>24</v>
      </c>
      <c r="AZ64" s="123">
        <v>1</v>
      </c>
      <c r="BA64" s="123">
        <f>IF(AZ64=1,G64,0)</f>
        <v>0</v>
      </c>
      <c r="BB64" s="123">
        <f>IF(AZ64=2,G64,0)</f>
        <v>0</v>
      </c>
      <c r="BC64" s="123">
        <f>IF(AZ64=3,G64,0)</f>
        <v>0</v>
      </c>
      <c r="BD64" s="123">
        <f>IF(AZ64=4,G64,0)</f>
        <v>0</v>
      </c>
      <c r="BE64" s="123">
        <f>IF(AZ64=5,G64,0)</f>
        <v>0</v>
      </c>
      <c r="CZ64" s="123">
        <v>0</v>
      </c>
    </row>
    <row r="65" spans="1:104">
      <c r="A65" s="157"/>
      <c r="B65" s="158"/>
      <c r="C65" s="196" t="s">
        <v>146</v>
      </c>
      <c r="D65" s="197"/>
      <c r="E65" s="159">
        <v>18.809999999999999</v>
      </c>
      <c r="F65" s="160"/>
      <c r="G65" s="161"/>
      <c r="M65" s="162" t="s">
        <v>146</v>
      </c>
      <c r="O65" s="150"/>
    </row>
    <row r="66" spans="1:104">
      <c r="A66" s="151">
        <v>25</v>
      </c>
      <c r="B66" s="152" t="s">
        <v>155</v>
      </c>
      <c r="C66" s="153" t="s">
        <v>156</v>
      </c>
      <c r="D66" s="154" t="s">
        <v>157</v>
      </c>
      <c r="E66" s="155">
        <v>42.886800000000001</v>
      </c>
      <c r="F66" s="155">
        <v>0</v>
      </c>
      <c r="G66" s="156">
        <f>E66*F66</f>
        <v>0</v>
      </c>
      <c r="O66" s="150">
        <v>2</v>
      </c>
      <c r="AA66" s="123">
        <v>12</v>
      </c>
      <c r="AB66" s="123">
        <v>1</v>
      </c>
      <c r="AC66" s="123">
        <v>25</v>
      </c>
      <c r="AZ66" s="123">
        <v>1</v>
      </c>
      <c r="BA66" s="123">
        <f>IF(AZ66=1,G66,0)</f>
        <v>0</v>
      </c>
      <c r="BB66" s="123">
        <f>IF(AZ66=2,G66,0)</f>
        <v>0</v>
      </c>
      <c r="BC66" s="123">
        <f>IF(AZ66=3,G66,0)</f>
        <v>0</v>
      </c>
      <c r="BD66" s="123">
        <f>IF(AZ66=4,G66,0)</f>
        <v>0</v>
      </c>
      <c r="BE66" s="123">
        <f>IF(AZ66=5,G66,0)</f>
        <v>0</v>
      </c>
      <c r="CZ66" s="123">
        <v>1</v>
      </c>
    </row>
    <row r="67" spans="1:104">
      <c r="A67" s="157"/>
      <c r="B67" s="158"/>
      <c r="C67" s="196" t="s">
        <v>158</v>
      </c>
      <c r="D67" s="197"/>
      <c r="E67" s="159">
        <v>42.886800000000001</v>
      </c>
      <c r="F67" s="160"/>
      <c r="G67" s="161"/>
      <c r="M67" s="162" t="s">
        <v>158</v>
      </c>
      <c r="O67" s="150"/>
    </row>
    <row r="68" spans="1:104">
      <c r="A68" s="151">
        <v>26</v>
      </c>
      <c r="B68" s="152" t="s">
        <v>159</v>
      </c>
      <c r="C68" s="153" t="s">
        <v>160</v>
      </c>
      <c r="D68" s="154" t="s">
        <v>90</v>
      </c>
      <c r="E68" s="155">
        <v>48.9</v>
      </c>
      <c r="F68" s="155">
        <v>0</v>
      </c>
      <c r="G68" s="156">
        <f>E68*F68</f>
        <v>0</v>
      </c>
      <c r="O68" s="150">
        <v>2</v>
      </c>
      <c r="AA68" s="123">
        <v>12</v>
      </c>
      <c r="AB68" s="123">
        <v>0</v>
      </c>
      <c r="AC68" s="123">
        <v>26</v>
      </c>
      <c r="AZ68" s="123">
        <v>1</v>
      </c>
      <c r="BA68" s="123">
        <f>IF(AZ68=1,G68,0)</f>
        <v>0</v>
      </c>
      <c r="BB68" s="123">
        <f>IF(AZ68=2,G68,0)</f>
        <v>0</v>
      </c>
      <c r="BC68" s="123">
        <f>IF(AZ68=3,G68,0)</f>
        <v>0</v>
      </c>
      <c r="BD68" s="123">
        <f>IF(AZ68=4,G68,0)</f>
        <v>0</v>
      </c>
      <c r="BE68" s="123">
        <f>IF(AZ68=5,G68,0)</f>
        <v>0</v>
      </c>
      <c r="CZ68" s="123">
        <v>0</v>
      </c>
    </row>
    <row r="69" spans="1:104">
      <c r="A69" s="163"/>
      <c r="B69" s="164" t="s">
        <v>68</v>
      </c>
      <c r="C69" s="165" t="str">
        <f>CONCATENATE(B7," ",C7)</f>
        <v>1 Zemní práce</v>
      </c>
      <c r="D69" s="163"/>
      <c r="E69" s="166"/>
      <c r="F69" s="166"/>
      <c r="G69" s="167">
        <f>SUM(G7:G68)</f>
        <v>0</v>
      </c>
      <c r="O69" s="150">
        <v>4</v>
      </c>
      <c r="BA69" s="168">
        <f>SUM(BA7:BA68)</f>
        <v>0</v>
      </c>
      <c r="BB69" s="168">
        <f>SUM(BB7:BB68)</f>
        <v>0</v>
      </c>
      <c r="BC69" s="168">
        <f>SUM(BC7:BC68)</f>
        <v>0</v>
      </c>
      <c r="BD69" s="168">
        <f>SUM(BD7:BD68)</f>
        <v>0</v>
      </c>
      <c r="BE69" s="168">
        <f>SUM(BE7:BE68)</f>
        <v>0</v>
      </c>
    </row>
    <row r="70" spans="1:104">
      <c r="A70" s="143" t="s">
        <v>65</v>
      </c>
      <c r="B70" s="144" t="s">
        <v>161</v>
      </c>
      <c r="C70" s="145" t="s">
        <v>162</v>
      </c>
      <c r="D70" s="146"/>
      <c r="E70" s="147"/>
      <c r="F70" s="147"/>
      <c r="G70" s="148"/>
      <c r="H70" s="149"/>
      <c r="I70" s="149"/>
      <c r="O70" s="150">
        <v>1</v>
      </c>
    </row>
    <row r="71" spans="1:104">
      <c r="A71" s="151">
        <v>27</v>
      </c>
      <c r="B71" s="152" t="s">
        <v>163</v>
      </c>
      <c r="C71" s="153" t="s">
        <v>164</v>
      </c>
      <c r="D71" s="154" t="s">
        <v>90</v>
      </c>
      <c r="E71" s="155">
        <v>7.524</v>
      </c>
      <c r="F71" s="155">
        <v>0</v>
      </c>
      <c r="G71" s="156">
        <f>E71*F71</f>
        <v>0</v>
      </c>
      <c r="O71" s="150">
        <v>2</v>
      </c>
      <c r="AA71" s="123">
        <v>12</v>
      </c>
      <c r="AB71" s="123">
        <v>0</v>
      </c>
      <c r="AC71" s="123">
        <v>27</v>
      </c>
      <c r="AZ71" s="123">
        <v>1</v>
      </c>
      <c r="BA71" s="123">
        <f>IF(AZ71=1,G71,0)</f>
        <v>0</v>
      </c>
      <c r="BB71" s="123">
        <f>IF(AZ71=2,G71,0)</f>
        <v>0</v>
      </c>
      <c r="BC71" s="123">
        <f>IF(AZ71=3,G71,0)</f>
        <v>0</v>
      </c>
      <c r="BD71" s="123">
        <f>IF(AZ71=4,G71,0)</f>
        <v>0</v>
      </c>
      <c r="BE71" s="123">
        <f>IF(AZ71=5,G71,0)</f>
        <v>0</v>
      </c>
      <c r="CZ71" s="123">
        <v>1.1322000000000001</v>
      </c>
    </row>
    <row r="72" spans="1:104">
      <c r="A72" s="157"/>
      <c r="B72" s="158"/>
      <c r="C72" s="196" t="s">
        <v>165</v>
      </c>
      <c r="D72" s="197"/>
      <c r="E72" s="159">
        <v>7.524</v>
      </c>
      <c r="F72" s="160"/>
      <c r="G72" s="161"/>
      <c r="M72" s="162" t="s">
        <v>165</v>
      </c>
      <c r="O72" s="150"/>
    </row>
    <row r="73" spans="1:104">
      <c r="A73" s="151">
        <v>28</v>
      </c>
      <c r="B73" s="152" t="s">
        <v>166</v>
      </c>
      <c r="C73" s="153" t="s">
        <v>167</v>
      </c>
      <c r="D73" s="154" t="s">
        <v>90</v>
      </c>
      <c r="E73" s="155">
        <v>8.4400000000000003E-2</v>
      </c>
      <c r="F73" s="155">
        <v>0</v>
      </c>
      <c r="G73" s="156">
        <f>E73*F73</f>
        <v>0</v>
      </c>
      <c r="O73" s="150">
        <v>2</v>
      </c>
      <c r="AA73" s="123">
        <v>12</v>
      </c>
      <c r="AB73" s="123">
        <v>0</v>
      </c>
      <c r="AC73" s="123">
        <v>28</v>
      </c>
      <c r="AZ73" s="123">
        <v>1</v>
      </c>
      <c r="BA73" s="123">
        <f>IF(AZ73=1,G73,0)</f>
        <v>0</v>
      </c>
      <c r="BB73" s="123">
        <f>IF(AZ73=2,G73,0)</f>
        <v>0</v>
      </c>
      <c r="BC73" s="123">
        <f>IF(AZ73=3,G73,0)</f>
        <v>0</v>
      </c>
      <c r="BD73" s="123">
        <f>IF(AZ73=4,G73,0)</f>
        <v>0</v>
      </c>
      <c r="BE73" s="123">
        <f>IF(AZ73=5,G73,0)</f>
        <v>0</v>
      </c>
      <c r="CZ73" s="123">
        <v>2.5</v>
      </c>
    </row>
    <row r="74" spans="1:104">
      <c r="A74" s="157"/>
      <c r="B74" s="158"/>
      <c r="C74" s="196" t="s">
        <v>168</v>
      </c>
      <c r="D74" s="197"/>
      <c r="E74" s="159">
        <v>8.4400000000000003E-2</v>
      </c>
      <c r="F74" s="160"/>
      <c r="G74" s="161"/>
      <c r="M74" s="162" t="s">
        <v>168</v>
      </c>
      <c r="O74" s="150"/>
    </row>
    <row r="75" spans="1:104">
      <c r="A75" s="151">
        <v>29</v>
      </c>
      <c r="B75" s="152" t="s">
        <v>169</v>
      </c>
      <c r="C75" s="153" t="s">
        <v>170</v>
      </c>
      <c r="D75" s="154" t="s">
        <v>73</v>
      </c>
      <c r="E75" s="155">
        <v>0.45</v>
      </c>
      <c r="F75" s="155">
        <v>0</v>
      </c>
      <c r="G75" s="156">
        <f>E75*F75</f>
        <v>0</v>
      </c>
      <c r="O75" s="150">
        <v>2</v>
      </c>
      <c r="AA75" s="123">
        <v>12</v>
      </c>
      <c r="AB75" s="123">
        <v>0</v>
      </c>
      <c r="AC75" s="123">
        <v>29</v>
      </c>
      <c r="AZ75" s="123">
        <v>1</v>
      </c>
      <c r="BA75" s="123">
        <f>IF(AZ75=1,G75,0)</f>
        <v>0</v>
      </c>
      <c r="BB75" s="123">
        <f>IF(AZ75=2,G75,0)</f>
        <v>0</v>
      </c>
      <c r="BC75" s="123">
        <f>IF(AZ75=3,G75,0)</f>
        <v>0</v>
      </c>
      <c r="BD75" s="123">
        <f>IF(AZ75=4,G75,0)</f>
        <v>0</v>
      </c>
      <c r="BE75" s="123">
        <f>IF(AZ75=5,G75,0)</f>
        <v>0</v>
      </c>
      <c r="CZ75" s="123">
        <v>4.4099999999999999E-3</v>
      </c>
    </row>
    <row r="76" spans="1:104">
      <c r="A76" s="157"/>
      <c r="B76" s="158"/>
      <c r="C76" s="196" t="s">
        <v>171</v>
      </c>
      <c r="D76" s="197"/>
      <c r="E76" s="159">
        <v>0.45</v>
      </c>
      <c r="F76" s="160"/>
      <c r="G76" s="161"/>
      <c r="M76" s="162" t="s">
        <v>171</v>
      </c>
      <c r="O76" s="150"/>
    </row>
    <row r="77" spans="1:104">
      <c r="A77" s="163"/>
      <c r="B77" s="164" t="s">
        <v>68</v>
      </c>
      <c r="C77" s="165" t="str">
        <f>CONCATENATE(B70," ",C70)</f>
        <v>4 Vodorovné konstrukce</v>
      </c>
      <c r="D77" s="163"/>
      <c r="E77" s="166"/>
      <c r="F77" s="166"/>
      <c r="G77" s="167">
        <f>SUM(G70:G76)</f>
        <v>0</v>
      </c>
      <c r="O77" s="150">
        <v>4</v>
      </c>
      <c r="BA77" s="168">
        <f>SUM(BA70:BA76)</f>
        <v>0</v>
      </c>
      <c r="BB77" s="168">
        <f>SUM(BB70:BB76)</f>
        <v>0</v>
      </c>
      <c r="BC77" s="168">
        <f>SUM(BC70:BC76)</f>
        <v>0</v>
      </c>
      <c r="BD77" s="168">
        <f>SUM(BD70:BD76)</f>
        <v>0</v>
      </c>
      <c r="BE77" s="168">
        <f>SUM(BE70:BE76)</f>
        <v>0</v>
      </c>
    </row>
    <row r="78" spans="1:104">
      <c r="A78" s="143" t="s">
        <v>65</v>
      </c>
      <c r="B78" s="144" t="s">
        <v>172</v>
      </c>
      <c r="C78" s="145" t="s">
        <v>173</v>
      </c>
      <c r="D78" s="146"/>
      <c r="E78" s="147"/>
      <c r="F78" s="147"/>
      <c r="G78" s="148"/>
      <c r="H78" s="149"/>
      <c r="I78" s="149"/>
      <c r="O78" s="150">
        <v>1</v>
      </c>
    </row>
    <row r="79" spans="1:104">
      <c r="A79" s="151">
        <v>30</v>
      </c>
      <c r="B79" s="152" t="s">
        <v>174</v>
      </c>
      <c r="C79" s="153" t="s">
        <v>175</v>
      </c>
      <c r="D79" s="154" t="s">
        <v>73</v>
      </c>
      <c r="E79" s="155">
        <v>75.239999999999995</v>
      </c>
      <c r="F79" s="155">
        <v>0</v>
      </c>
      <c r="G79" s="156">
        <f>E79*F79</f>
        <v>0</v>
      </c>
      <c r="O79" s="150">
        <v>2</v>
      </c>
      <c r="AA79" s="123">
        <v>12</v>
      </c>
      <c r="AB79" s="123">
        <v>0</v>
      </c>
      <c r="AC79" s="123">
        <v>30</v>
      </c>
      <c r="AZ79" s="123">
        <v>1</v>
      </c>
      <c r="BA79" s="123">
        <f>IF(AZ79=1,G79,0)</f>
        <v>0</v>
      </c>
      <c r="BB79" s="123">
        <f>IF(AZ79=2,G79,0)</f>
        <v>0</v>
      </c>
      <c r="BC79" s="123">
        <f>IF(AZ79=3,G79,0)</f>
        <v>0</v>
      </c>
      <c r="BD79" s="123">
        <f>IF(AZ79=4,G79,0)</f>
        <v>0</v>
      </c>
      <c r="BE79" s="123">
        <f>IF(AZ79=5,G79,0)</f>
        <v>0</v>
      </c>
      <c r="CZ79" s="123">
        <v>0.29160000000000003</v>
      </c>
    </row>
    <row r="80" spans="1:104">
      <c r="A80" s="157"/>
      <c r="B80" s="158"/>
      <c r="C80" s="196" t="s">
        <v>176</v>
      </c>
      <c r="D80" s="197"/>
      <c r="E80" s="159">
        <v>75.239999999999995</v>
      </c>
      <c r="F80" s="160"/>
      <c r="G80" s="161"/>
      <c r="M80" s="162" t="s">
        <v>176</v>
      </c>
      <c r="O80" s="150"/>
    </row>
    <row r="81" spans="1:104">
      <c r="A81" s="151">
        <v>31</v>
      </c>
      <c r="B81" s="152" t="s">
        <v>177</v>
      </c>
      <c r="C81" s="153" t="s">
        <v>178</v>
      </c>
      <c r="D81" s="154" t="s">
        <v>73</v>
      </c>
      <c r="E81" s="155">
        <v>75.239999999999995</v>
      </c>
      <c r="F81" s="155">
        <v>0</v>
      </c>
      <c r="G81" s="156">
        <f>E81*F81</f>
        <v>0</v>
      </c>
      <c r="O81" s="150">
        <v>2</v>
      </c>
      <c r="AA81" s="123">
        <v>12</v>
      </c>
      <c r="AB81" s="123">
        <v>0</v>
      </c>
      <c r="AC81" s="123">
        <v>31</v>
      </c>
      <c r="AZ81" s="123">
        <v>1</v>
      </c>
      <c r="BA81" s="123">
        <f>IF(AZ81=1,G81,0)</f>
        <v>0</v>
      </c>
      <c r="BB81" s="123">
        <f>IF(AZ81=2,G81,0)</f>
        <v>0</v>
      </c>
      <c r="BC81" s="123">
        <f>IF(AZ81=3,G81,0)</f>
        <v>0</v>
      </c>
      <c r="BD81" s="123">
        <f>IF(AZ81=4,G81,0)</f>
        <v>0</v>
      </c>
      <c r="BE81" s="123">
        <f>IF(AZ81=5,G81,0)</f>
        <v>0</v>
      </c>
      <c r="CZ81" s="123">
        <v>0.18906999999999999</v>
      </c>
    </row>
    <row r="82" spans="1:104">
      <c r="A82" s="157"/>
      <c r="B82" s="158"/>
      <c r="C82" s="196" t="s">
        <v>176</v>
      </c>
      <c r="D82" s="197"/>
      <c r="E82" s="159">
        <v>75.239999999999995</v>
      </c>
      <c r="F82" s="160"/>
      <c r="G82" s="161"/>
      <c r="M82" s="162" t="s">
        <v>176</v>
      </c>
      <c r="O82" s="150"/>
    </row>
    <row r="83" spans="1:104">
      <c r="A83" s="151">
        <v>32</v>
      </c>
      <c r="B83" s="152" t="s">
        <v>179</v>
      </c>
      <c r="C83" s="153" t="s">
        <v>180</v>
      </c>
      <c r="D83" s="154" t="s">
        <v>73</v>
      </c>
      <c r="E83" s="155">
        <v>1.44</v>
      </c>
      <c r="F83" s="155">
        <v>0</v>
      </c>
      <c r="G83" s="156">
        <f>E83*F83</f>
        <v>0</v>
      </c>
      <c r="O83" s="150">
        <v>2</v>
      </c>
      <c r="AA83" s="123">
        <v>12</v>
      </c>
      <c r="AB83" s="123">
        <v>0</v>
      </c>
      <c r="AC83" s="123">
        <v>32</v>
      </c>
      <c r="AZ83" s="123">
        <v>1</v>
      </c>
      <c r="BA83" s="123">
        <f>IF(AZ83=1,G83,0)</f>
        <v>0</v>
      </c>
      <c r="BB83" s="123">
        <f>IF(AZ83=2,G83,0)</f>
        <v>0</v>
      </c>
      <c r="BC83" s="123">
        <f>IF(AZ83=3,G83,0)</f>
        <v>0</v>
      </c>
      <c r="BD83" s="123">
        <f>IF(AZ83=4,G83,0)</f>
        <v>0</v>
      </c>
      <c r="BE83" s="123">
        <f>IF(AZ83=5,G83,0)</f>
        <v>0</v>
      </c>
      <c r="CZ83" s="123">
        <v>7.3899999999999993E-2</v>
      </c>
    </row>
    <row r="84" spans="1:104">
      <c r="A84" s="163"/>
      <c r="B84" s="164" t="s">
        <v>68</v>
      </c>
      <c r="C84" s="165" t="str">
        <f>CONCATENATE(B78," ",C78)</f>
        <v>5 Komunikace</v>
      </c>
      <c r="D84" s="163"/>
      <c r="E84" s="166"/>
      <c r="F84" s="166"/>
      <c r="G84" s="167">
        <f>SUM(G78:G83)</f>
        <v>0</v>
      </c>
      <c r="O84" s="150">
        <v>4</v>
      </c>
      <c r="BA84" s="168">
        <f>SUM(BA78:BA83)</f>
        <v>0</v>
      </c>
      <c r="BB84" s="168">
        <f>SUM(BB78:BB83)</f>
        <v>0</v>
      </c>
      <c r="BC84" s="168">
        <f>SUM(BC78:BC83)</f>
        <v>0</v>
      </c>
      <c r="BD84" s="168">
        <f>SUM(BD78:BD83)</f>
        <v>0</v>
      </c>
      <c r="BE84" s="168">
        <f>SUM(BE78:BE83)</f>
        <v>0</v>
      </c>
    </row>
    <row r="85" spans="1:104">
      <c r="A85" s="143" t="s">
        <v>65</v>
      </c>
      <c r="B85" s="144" t="s">
        <v>181</v>
      </c>
      <c r="C85" s="145" t="s">
        <v>182</v>
      </c>
      <c r="D85" s="146"/>
      <c r="E85" s="147"/>
      <c r="F85" s="147"/>
      <c r="G85" s="148"/>
      <c r="H85" s="149"/>
      <c r="I85" s="149"/>
      <c r="O85" s="150">
        <v>1</v>
      </c>
    </row>
    <row r="86" spans="1:104" ht="22.5">
      <c r="A86" s="151">
        <v>33</v>
      </c>
      <c r="B86" s="152" t="s">
        <v>183</v>
      </c>
      <c r="C86" s="153" t="s">
        <v>184</v>
      </c>
      <c r="D86" s="154" t="s">
        <v>83</v>
      </c>
      <c r="E86" s="155">
        <v>2</v>
      </c>
      <c r="F86" s="155">
        <v>0</v>
      </c>
      <c r="G86" s="156">
        <f>E86*F86</f>
        <v>0</v>
      </c>
      <c r="O86" s="150">
        <v>2</v>
      </c>
      <c r="AA86" s="123">
        <v>12</v>
      </c>
      <c r="AB86" s="123">
        <v>0</v>
      </c>
      <c r="AC86" s="123">
        <v>33</v>
      </c>
      <c r="AZ86" s="123">
        <v>1</v>
      </c>
      <c r="BA86" s="123">
        <f>IF(AZ86=1,G86,0)</f>
        <v>0</v>
      </c>
      <c r="BB86" s="123">
        <f>IF(AZ86=2,G86,0)</f>
        <v>0</v>
      </c>
      <c r="BC86" s="123">
        <f>IF(AZ86=3,G86,0)</f>
        <v>0</v>
      </c>
      <c r="BD86" s="123">
        <f>IF(AZ86=4,G86,0)</f>
        <v>0</v>
      </c>
      <c r="BE86" s="123">
        <f>IF(AZ86=5,G86,0)</f>
        <v>0</v>
      </c>
      <c r="CZ86" s="123">
        <v>1.73E-3</v>
      </c>
    </row>
    <row r="87" spans="1:104" ht="22.5">
      <c r="A87" s="151">
        <v>34</v>
      </c>
      <c r="B87" s="152" t="s">
        <v>185</v>
      </c>
      <c r="C87" s="153" t="s">
        <v>186</v>
      </c>
      <c r="D87" s="154" t="s">
        <v>83</v>
      </c>
      <c r="E87" s="155">
        <v>4</v>
      </c>
      <c r="F87" s="155">
        <v>0</v>
      </c>
      <c r="G87" s="156">
        <f>E87*F87</f>
        <v>0</v>
      </c>
      <c r="O87" s="150">
        <v>2</v>
      </c>
      <c r="AA87" s="123">
        <v>12</v>
      </c>
      <c r="AB87" s="123">
        <v>0</v>
      </c>
      <c r="AC87" s="123">
        <v>34</v>
      </c>
      <c r="AZ87" s="123">
        <v>1</v>
      </c>
      <c r="BA87" s="123">
        <f>IF(AZ87=1,G87,0)</f>
        <v>0</v>
      </c>
      <c r="BB87" s="123">
        <f>IF(AZ87=2,G87,0)</f>
        <v>0</v>
      </c>
      <c r="BC87" s="123">
        <f>IF(AZ87=3,G87,0)</f>
        <v>0</v>
      </c>
      <c r="BD87" s="123">
        <f>IF(AZ87=4,G87,0)</f>
        <v>0</v>
      </c>
      <c r="BE87" s="123">
        <f>IF(AZ87=5,G87,0)</f>
        <v>0</v>
      </c>
      <c r="CZ87" s="123">
        <v>2.3700000000000001E-3</v>
      </c>
    </row>
    <row r="88" spans="1:104">
      <c r="A88" s="151">
        <v>35</v>
      </c>
      <c r="B88" s="152" t="s">
        <v>187</v>
      </c>
      <c r="C88" s="153" t="s">
        <v>188</v>
      </c>
      <c r="D88" s="154" t="s">
        <v>83</v>
      </c>
      <c r="E88" s="155">
        <v>76.099999999999994</v>
      </c>
      <c r="F88" s="155">
        <v>0</v>
      </c>
      <c r="G88" s="156">
        <f>E88*F88</f>
        <v>0</v>
      </c>
      <c r="O88" s="150">
        <v>2</v>
      </c>
      <c r="AA88" s="123">
        <v>12</v>
      </c>
      <c r="AB88" s="123">
        <v>0</v>
      </c>
      <c r="AC88" s="123">
        <v>35</v>
      </c>
      <c r="AZ88" s="123">
        <v>1</v>
      </c>
      <c r="BA88" s="123">
        <f>IF(AZ88=1,G88,0)</f>
        <v>0</v>
      </c>
      <c r="BB88" s="123">
        <f>IF(AZ88=2,G88,0)</f>
        <v>0</v>
      </c>
      <c r="BC88" s="123">
        <f>IF(AZ88=3,G88,0)</f>
        <v>0</v>
      </c>
      <c r="BD88" s="123">
        <f>IF(AZ88=4,G88,0)</f>
        <v>0</v>
      </c>
      <c r="BE88" s="123">
        <f>IF(AZ88=5,G88,0)</f>
        <v>0</v>
      </c>
      <c r="CZ88" s="123">
        <v>0</v>
      </c>
    </row>
    <row r="89" spans="1:104">
      <c r="A89" s="157"/>
      <c r="B89" s="158"/>
      <c r="C89" s="196" t="s">
        <v>189</v>
      </c>
      <c r="D89" s="197"/>
      <c r="E89" s="159">
        <v>76.099999999999994</v>
      </c>
      <c r="F89" s="160"/>
      <c r="G89" s="161"/>
      <c r="M89" s="162" t="s">
        <v>189</v>
      </c>
      <c r="O89" s="150"/>
    </row>
    <row r="90" spans="1:104">
      <c r="A90" s="151">
        <v>36</v>
      </c>
      <c r="B90" s="152" t="s">
        <v>190</v>
      </c>
      <c r="C90" s="153" t="s">
        <v>191</v>
      </c>
      <c r="D90" s="154" t="s">
        <v>192</v>
      </c>
      <c r="E90" s="155">
        <v>15.4483</v>
      </c>
      <c r="F90" s="155">
        <v>0</v>
      </c>
      <c r="G90" s="156">
        <f>E90*F90</f>
        <v>0</v>
      </c>
      <c r="O90" s="150">
        <v>2</v>
      </c>
      <c r="AA90" s="123">
        <v>12</v>
      </c>
      <c r="AB90" s="123">
        <v>1</v>
      </c>
      <c r="AC90" s="123">
        <v>36</v>
      </c>
      <c r="AZ90" s="123">
        <v>1</v>
      </c>
      <c r="BA90" s="123">
        <f>IF(AZ90=1,G90,0)</f>
        <v>0</v>
      </c>
      <c r="BB90" s="123">
        <f>IF(AZ90=2,G90,0)</f>
        <v>0</v>
      </c>
      <c r="BC90" s="123">
        <f>IF(AZ90=3,G90,0)</f>
        <v>0</v>
      </c>
      <c r="BD90" s="123">
        <f>IF(AZ90=4,G90,0)</f>
        <v>0</v>
      </c>
      <c r="BE90" s="123">
        <f>IF(AZ90=5,G90,0)</f>
        <v>0</v>
      </c>
      <c r="CZ90" s="123">
        <v>1.6049999999999998E-2</v>
      </c>
    </row>
    <row r="91" spans="1:104">
      <c r="A91" s="157"/>
      <c r="B91" s="158"/>
      <c r="C91" s="196" t="s">
        <v>193</v>
      </c>
      <c r="D91" s="197"/>
      <c r="E91" s="159">
        <v>15.4483</v>
      </c>
      <c r="F91" s="160"/>
      <c r="G91" s="161"/>
      <c r="M91" s="162" t="s">
        <v>193</v>
      </c>
      <c r="O91" s="150"/>
    </row>
    <row r="92" spans="1:104">
      <c r="A92" s="151">
        <v>37</v>
      </c>
      <c r="B92" s="152" t="s">
        <v>194</v>
      </c>
      <c r="C92" s="153" t="s">
        <v>195</v>
      </c>
      <c r="D92" s="154" t="s">
        <v>83</v>
      </c>
      <c r="E92" s="155">
        <v>90</v>
      </c>
      <c r="F92" s="155">
        <v>0</v>
      </c>
      <c r="G92" s="156">
        <f t="shared" ref="G92:G124" si="0">E92*F92</f>
        <v>0</v>
      </c>
      <c r="O92" s="150">
        <v>2</v>
      </c>
      <c r="AA92" s="123">
        <v>12</v>
      </c>
      <c r="AB92" s="123">
        <v>0</v>
      </c>
      <c r="AC92" s="123">
        <v>37</v>
      </c>
      <c r="AZ92" s="123">
        <v>1</v>
      </c>
      <c r="BA92" s="123">
        <f t="shared" ref="BA92:BA124" si="1">IF(AZ92=1,G92,0)</f>
        <v>0</v>
      </c>
      <c r="BB92" s="123">
        <f t="shared" ref="BB92:BB124" si="2">IF(AZ92=2,G92,0)</f>
        <v>0</v>
      </c>
      <c r="BC92" s="123">
        <f t="shared" ref="BC92:BC124" si="3">IF(AZ92=3,G92,0)</f>
        <v>0</v>
      </c>
      <c r="BD92" s="123">
        <f t="shared" ref="BD92:BD124" si="4">IF(AZ92=4,G92,0)</f>
        <v>0</v>
      </c>
      <c r="BE92" s="123">
        <f t="shared" ref="BE92:BE124" si="5">IF(AZ92=5,G92,0)</f>
        <v>0</v>
      </c>
      <c r="CZ92" s="123">
        <v>0</v>
      </c>
    </row>
    <row r="93" spans="1:104">
      <c r="A93" s="151">
        <v>38</v>
      </c>
      <c r="B93" s="152" t="s">
        <v>196</v>
      </c>
      <c r="C93" s="153" t="s">
        <v>197</v>
      </c>
      <c r="D93" s="154" t="s">
        <v>198</v>
      </c>
      <c r="E93" s="155">
        <v>3</v>
      </c>
      <c r="F93" s="155">
        <v>0</v>
      </c>
      <c r="G93" s="156">
        <f t="shared" si="0"/>
        <v>0</v>
      </c>
      <c r="O93" s="150">
        <v>2</v>
      </c>
      <c r="AA93" s="123">
        <v>12</v>
      </c>
      <c r="AB93" s="123">
        <v>0</v>
      </c>
      <c r="AC93" s="123">
        <v>38</v>
      </c>
      <c r="AZ93" s="123">
        <v>1</v>
      </c>
      <c r="BA93" s="123">
        <f t="shared" si="1"/>
        <v>0</v>
      </c>
      <c r="BB93" s="123">
        <f t="shared" si="2"/>
        <v>0</v>
      </c>
      <c r="BC93" s="123">
        <f t="shared" si="3"/>
        <v>0</v>
      </c>
      <c r="BD93" s="123">
        <f t="shared" si="4"/>
        <v>0</v>
      </c>
      <c r="BE93" s="123">
        <f t="shared" si="5"/>
        <v>0</v>
      </c>
      <c r="CZ93" s="123">
        <v>1.2999999999999999E-4</v>
      </c>
    </row>
    <row r="94" spans="1:104">
      <c r="A94" s="151">
        <v>39</v>
      </c>
      <c r="B94" s="152" t="s">
        <v>199</v>
      </c>
      <c r="C94" s="153" t="s">
        <v>200</v>
      </c>
      <c r="D94" s="154" t="s">
        <v>83</v>
      </c>
      <c r="E94" s="155">
        <v>100</v>
      </c>
      <c r="F94" s="155">
        <v>0</v>
      </c>
      <c r="G94" s="156">
        <f t="shared" si="0"/>
        <v>0</v>
      </c>
      <c r="O94" s="150">
        <v>2</v>
      </c>
      <c r="AA94" s="123">
        <v>12</v>
      </c>
      <c r="AB94" s="123">
        <v>0</v>
      </c>
      <c r="AC94" s="123">
        <v>39</v>
      </c>
      <c r="AZ94" s="123">
        <v>1</v>
      </c>
      <c r="BA94" s="123">
        <f t="shared" si="1"/>
        <v>0</v>
      </c>
      <c r="BB94" s="123">
        <f t="shared" si="2"/>
        <v>0</v>
      </c>
      <c r="BC94" s="123">
        <f t="shared" si="3"/>
        <v>0</v>
      </c>
      <c r="BD94" s="123">
        <f t="shared" si="4"/>
        <v>0</v>
      </c>
      <c r="BE94" s="123">
        <f t="shared" si="5"/>
        <v>0</v>
      </c>
      <c r="CZ94" s="123">
        <v>0</v>
      </c>
    </row>
    <row r="95" spans="1:104" ht="22.5">
      <c r="A95" s="151">
        <v>40</v>
      </c>
      <c r="B95" s="152" t="s">
        <v>201</v>
      </c>
      <c r="C95" s="153" t="s">
        <v>202</v>
      </c>
      <c r="D95" s="154" t="s">
        <v>192</v>
      </c>
      <c r="E95" s="155">
        <v>1</v>
      </c>
      <c r="F95" s="155">
        <v>0</v>
      </c>
      <c r="G95" s="156">
        <f t="shared" si="0"/>
        <v>0</v>
      </c>
      <c r="O95" s="150">
        <v>2</v>
      </c>
      <c r="AA95" s="123">
        <v>12</v>
      </c>
      <c r="AB95" s="123">
        <v>0</v>
      </c>
      <c r="AC95" s="123">
        <v>40</v>
      </c>
      <c r="AZ95" s="123">
        <v>1</v>
      </c>
      <c r="BA95" s="123">
        <f t="shared" si="1"/>
        <v>0</v>
      </c>
      <c r="BB95" s="123">
        <f t="shared" si="2"/>
        <v>0</v>
      </c>
      <c r="BC95" s="123">
        <f t="shared" si="3"/>
        <v>0</v>
      </c>
      <c r="BD95" s="123">
        <f t="shared" si="4"/>
        <v>0</v>
      </c>
      <c r="BE95" s="123">
        <f t="shared" si="5"/>
        <v>0</v>
      </c>
      <c r="CZ95" s="123">
        <v>0</v>
      </c>
    </row>
    <row r="96" spans="1:104" ht="22.5">
      <c r="A96" s="151">
        <v>41</v>
      </c>
      <c r="B96" s="152" t="s">
        <v>203</v>
      </c>
      <c r="C96" s="153" t="s">
        <v>204</v>
      </c>
      <c r="D96" s="154" t="s">
        <v>192</v>
      </c>
      <c r="E96" s="155">
        <v>1</v>
      </c>
      <c r="F96" s="155">
        <v>0</v>
      </c>
      <c r="G96" s="156">
        <f t="shared" si="0"/>
        <v>0</v>
      </c>
      <c r="O96" s="150">
        <v>2</v>
      </c>
      <c r="AA96" s="123">
        <v>12</v>
      </c>
      <c r="AB96" s="123">
        <v>0</v>
      </c>
      <c r="AC96" s="123">
        <v>41</v>
      </c>
      <c r="AZ96" s="123">
        <v>1</v>
      </c>
      <c r="BA96" s="123">
        <f t="shared" si="1"/>
        <v>0</v>
      </c>
      <c r="BB96" s="123">
        <f t="shared" si="2"/>
        <v>0</v>
      </c>
      <c r="BC96" s="123">
        <f t="shared" si="3"/>
        <v>0</v>
      </c>
      <c r="BD96" s="123">
        <f t="shared" si="4"/>
        <v>0</v>
      </c>
      <c r="BE96" s="123">
        <f t="shared" si="5"/>
        <v>0</v>
      </c>
      <c r="CZ96" s="123">
        <v>0</v>
      </c>
    </row>
    <row r="97" spans="1:104">
      <c r="A97" s="151">
        <v>42</v>
      </c>
      <c r="B97" s="152" t="s">
        <v>205</v>
      </c>
      <c r="C97" s="153" t="s">
        <v>206</v>
      </c>
      <c r="D97" s="154" t="s">
        <v>192</v>
      </c>
      <c r="E97" s="155">
        <v>1</v>
      </c>
      <c r="F97" s="155">
        <v>0</v>
      </c>
      <c r="G97" s="156">
        <f t="shared" si="0"/>
        <v>0</v>
      </c>
      <c r="O97" s="150">
        <v>2</v>
      </c>
      <c r="AA97" s="123">
        <v>12</v>
      </c>
      <c r="AB97" s="123">
        <v>0</v>
      </c>
      <c r="AC97" s="123">
        <v>42</v>
      </c>
      <c r="AZ97" s="123">
        <v>1</v>
      </c>
      <c r="BA97" s="123">
        <f t="shared" si="1"/>
        <v>0</v>
      </c>
      <c r="BB97" s="123">
        <f t="shared" si="2"/>
        <v>0</v>
      </c>
      <c r="BC97" s="123">
        <f t="shared" si="3"/>
        <v>0</v>
      </c>
      <c r="BD97" s="123">
        <f t="shared" si="4"/>
        <v>0</v>
      </c>
      <c r="BE97" s="123">
        <f t="shared" si="5"/>
        <v>0</v>
      </c>
      <c r="CZ97" s="123">
        <v>3.9030000000000002E-2</v>
      </c>
    </row>
    <row r="98" spans="1:104">
      <c r="A98" s="151">
        <v>43</v>
      </c>
      <c r="B98" s="152" t="s">
        <v>207</v>
      </c>
      <c r="C98" s="153" t="s">
        <v>208</v>
      </c>
      <c r="D98" s="154" t="s">
        <v>192</v>
      </c>
      <c r="E98" s="155">
        <v>1.01</v>
      </c>
      <c r="F98" s="155">
        <v>0</v>
      </c>
      <c r="G98" s="156">
        <f t="shared" si="0"/>
        <v>0</v>
      </c>
      <c r="O98" s="150">
        <v>2</v>
      </c>
      <c r="AA98" s="123">
        <v>12</v>
      </c>
      <c r="AB98" s="123">
        <v>1</v>
      </c>
      <c r="AC98" s="123">
        <v>43</v>
      </c>
      <c r="AZ98" s="123">
        <v>1</v>
      </c>
      <c r="BA98" s="123">
        <f t="shared" si="1"/>
        <v>0</v>
      </c>
      <c r="BB98" s="123">
        <f t="shared" si="2"/>
        <v>0</v>
      </c>
      <c r="BC98" s="123">
        <f t="shared" si="3"/>
        <v>0</v>
      </c>
      <c r="BD98" s="123">
        <f t="shared" si="4"/>
        <v>0</v>
      </c>
      <c r="BE98" s="123">
        <f t="shared" si="5"/>
        <v>0</v>
      </c>
      <c r="CZ98" s="123">
        <v>1.363</v>
      </c>
    </row>
    <row r="99" spans="1:104">
      <c r="A99" s="151">
        <v>44</v>
      </c>
      <c r="B99" s="152" t="s">
        <v>209</v>
      </c>
      <c r="C99" s="153" t="s">
        <v>210</v>
      </c>
      <c r="D99" s="154" t="s">
        <v>192</v>
      </c>
      <c r="E99" s="155">
        <v>1.01</v>
      </c>
      <c r="F99" s="155">
        <v>0</v>
      </c>
      <c r="G99" s="156">
        <f t="shared" si="0"/>
        <v>0</v>
      </c>
      <c r="O99" s="150">
        <v>2</v>
      </c>
      <c r="AA99" s="123">
        <v>12</v>
      </c>
      <c r="AB99" s="123">
        <v>1</v>
      </c>
      <c r="AC99" s="123">
        <v>44</v>
      </c>
      <c r="AZ99" s="123">
        <v>1</v>
      </c>
      <c r="BA99" s="123">
        <f t="shared" si="1"/>
        <v>0</v>
      </c>
      <c r="BB99" s="123">
        <f t="shared" si="2"/>
        <v>0</v>
      </c>
      <c r="BC99" s="123">
        <f t="shared" si="3"/>
        <v>0</v>
      </c>
      <c r="BD99" s="123">
        <f t="shared" si="4"/>
        <v>0</v>
      </c>
      <c r="BE99" s="123">
        <f t="shared" si="5"/>
        <v>0</v>
      </c>
      <c r="CZ99" s="123">
        <v>0.39300000000000002</v>
      </c>
    </row>
    <row r="100" spans="1:104">
      <c r="A100" s="151">
        <v>45</v>
      </c>
      <c r="B100" s="152" t="s">
        <v>211</v>
      </c>
      <c r="C100" s="153" t="s">
        <v>212</v>
      </c>
      <c r="D100" s="154" t="s">
        <v>192</v>
      </c>
      <c r="E100" s="155">
        <v>1.01</v>
      </c>
      <c r="F100" s="155">
        <v>0</v>
      </c>
      <c r="G100" s="156">
        <f t="shared" si="0"/>
        <v>0</v>
      </c>
      <c r="O100" s="150">
        <v>2</v>
      </c>
      <c r="AA100" s="123">
        <v>12</v>
      </c>
      <c r="AB100" s="123">
        <v>1</v>
      </c>
      <c r="AC100" s="123">
        <v>45</v>
      </c>
      <c r="AZ100" s="123">
        <v>1</v>
      </c>
      <c r="BA100" s="123">
        <f t="shared" si="1"/>
        <v>0</v>
      </c>
      <c r="BB100" s="123">
        <f t="shared" si="2"/>
        <v>0</v>
      </c>
      <c r="BC100" s="123">
        <f t="shared" si="3"/>
        <v>0</v>
      </c>
      <c r="BD100" s="123">
        <f t="shared" si="4"/>
        <v>0</v>
      </c>
      <c r="BE100" s="123">
        <f t="shared" si="5"/>
        <v>0</v>
      </c>
      <c r="CZ100" s="123">
        <v>0.74</v>
      </c>
    </row>
    <row r="101" spans="1:104">
      <c r="A101" s="151">
        <v>46</v>
      </c>
      <c r="B101" s="152" t="s">
        <v>213</v>
      </c>
      <c r="C101" s="153" t="s">
        <v>214</v>
      </c>
      <c r="D101" s="154" t="s">
        <v>192</v>
      </c>
      <c r="E101" s="155">
        <v>2</v>
      </c>
      <c r="F101" s="155">
        <v>0</v>
      </c>
      <c r="G101" s="156">
        <f t="shared" si="0"/>
        <v>0</v>
      </c>
      <c r="O101" s="150">
        <v>2</v>
      </c>
      <c r="AA101" s="123">
        <v>12</v>
      </c>
      <c r="AB101" s="123">
        <v>1</v>
      </c>
      <c r="AC101" s="123">
        <v>46</v>
      </c>
      <c r="AZ101" s="123">
        <v>1</v>
      </c>
      <c r="BA101" s="123">
        <f t="shared" si="1"/>
        <v>0</v>
      </c>
      <c r="BB101" s="123">
        <f t="shared" si="2"/>
        <v>0</v>
      </c>
      <c r="BC101" s="123">
        <f t="shared" si="3"/>
        <v>0</v>
      </c>
      <c r="BD101" s="123">
        <f t="shared" si="4"/>
        <v>0</v>
      </c>
      <c r="BE101" s="123">
        <f t="shared" si="5"/>
        <v>0</v>
      </c>
      <c r="CZ101" s="123">
        <v>2E-3</v>
      </c>
    </row>
    <row r="102" spans="1:104">
      <c r="A102" s="151">
        <v>47</v>
      </c>
      <c r="B102" s="152" t="s">
        <v>215</v>
      </c>
      <c r="C102" s="153" t="s">
        <v>216</v>
      </c>
      <c r="D102" s="154" t="s">
        <v>192</v>
      </c>
      <c r="E102" s="155">
        <v>1</v>
      </c>
      <c r="F102" s="155">
        <v>0</v>
      </c>
      <c r="G102" s="156">
        <f t="shared" si="0"/>
        <v>0</v>
      </c>
      <c r="O102" s="150">
        <v>2</v>
      </c>
      <c r="AA102" s="123">
        <v>12</v>
      </c>
      <c r="AB102" s="123">
        <v>0</v>
      </c>
      <c r="AC102" s="123">
        <v>47</v>
      </c>
      <c r="AZ102" s="123">
        <v>1</v>
      </c>
      <c r="BA102" s="123">
        <f t="shared" si="1"/>
        <v>0</v>
      </c>
      <c r="BB102" s="123">
        <f t="shared" si="2"/>
        <v>0</v>
      </c>
      <c r="BC102" s="123">
        <f t="shared" si="3"/>
        <v>0</v>
      </c>
      <c r="BD102" s="123">
        <f t="shared" si="4"/>
        <v>0</v>
      </c>
      <c r="BE102" s="123">
        <f t="shared" si="5"/>
        <v>0</v>
      </c>
      <c r="CZ102" s="123">
        <v>0</v>
      </c>
    </row>
    <row r="103" spans="1:104">
      <c r="A103" s="151">
        <v>48</v>
      </c>
      <c r="B103" s="152" t="s">
        <v>217</v>
      </c>
      <c r="C103" s="153" t="s">
        <v>218</v>
      </c>
      <c r="D103" s="154" t="s">
        <v>192</v>
      </c>
      <c r="E103" s="155">
        <v>1</v>
      </c>
      <c r="F103" s="155">
        <v>0</v>
      </c>
      <c r="G103" s="156">
        <f t="shared" si="0"/>
        <v>0</v>
      </c>
      <c r="O103" s="150">
        <v>2</v>
      </c>
      <c r="AA103" s="123">
        <v>12</v>
      </c>
      <c r="AB103" s="123">
        <v>0</v>
      </c>
      <c r="AC103" s="123">
        <v>48</v>
      </c>
      <c r="AZ103" s="123">
        <v>1</v>
      </c>
      <c r="BA103" s="123">
        <f t="shared" si="1"/>
        <v>0</v>
      </c>
      <c r="BB103" s="123">
        <f t="shared" si="2"/>
        <v>0</v>
      </c>
      <c r="BC103" s="123">
        <f t="shared" si="3"/>
        <v>0</v>
      </c>
      <c r="BD103" s="123">
        <f t="shared" si="4"/>
        <v>0</v>
      </c>
      <c r="BE103" s="123">
        <f t="shared" si="5"/>
        <v>0</v>
      </c>
      <c r="CZ103" s="123">
        <v>4.0000000000000001E-3</v>
      </c>
    </row>
    <row r="104" spans="1:104">
      <c r="A104" s="151">
        <v>49</v>
      </c>
      <c r="B104" s="152" t="s">
        <v>219</v>
      </c>
      <c r="C104" s="153" t="s">
        <v>220</v>
      </c>
      <c r="D104" s="154" t="s">
        <v>192</v>
      </c>
      <c r="E104" s="155">
        <v>1</v>
      </c>
      <c r="F104" s="155">
        <v>0</v>
      </c>
      <c r="G104" s="156">
        <f t="shared" si="0"/>
        <v>0</v>
      </c>
      <c r="O104" s="150">
        <v>2</v>
      </c>
      <c r="AA104" s="123">
        <v>12</v>
      </c>
      <c r="AB104" s="123">
        <v>0</v>
      </c>
      <c r="AC104" s="123">
        <v>49</v>
      </c>
      <c r="AZ104" s="123">
        <v>1</v>
      </c>
      <c r="BA104" s="123">
        <f t="shared" si="1"/>
        <v>0</v>
      </c>
      <c r="BB104" s="123">
        <f t="shared" si="2"/>
        <v>0</v>
      </c>
      <c r="BC104" s="123">
        <f t="shared" si="3"/>
        <v>0</v>
      </c>
      <c r="BD104" s="123">
        <f t="shared" si="4"/>
        <v>0</v>
      </c>
      <c r="BE104" s="123">
        <f t="shared" si="5"/>
        <v>0</v>
      </c>
      <c r="CZ104" s="123">
        <v>0.01</v>
      </c>
    </row>
    <row r="105" spans="1:104">
      <c r="A105" s="151">
        <v>50</v>
      </c>
      <c r="B105" s="152" t="s">
        <v>221</v>
      </c>
      <c r="C105" s="153" t="s">
        <v>222</v>
      </c>
      <c r="D105" s="154" t="s">
        <v>192</v>
      </c>
      <c r="E105" s="155">
        <v>1</v>
      </c>
      <c r="F105" s="155">
        <v>0</v>
      </c>
      <c r="G105" s="156">
        <f t="shared" si="0"/>
        <v>0</v>
      </c>
      <c r="O105" s="150">
        <v>2</v>
      </c>
      <c r="AA105" s="123">
        <v>12</v>
      </c>
      <c r="AB105" s="123">
        <v>0</v>
      </c>
      <c r="AC105" s="123">
        <v>50</v>
      </c>
      <c r="AZ105" s="123">
        <v>1</v>
      </c>
      <c r="BA105" s="123">
        <f t="shared" si="1"/>
        <v>0</v>
      </c>
      <c r="BB105" s="123">
        <f t="shared" si="2"/>
        <v>0</v>
      </c>
      <c r="BC105" s="123">
        <f t="shared" si="3"/>
        <v>0</v>
      </c>
      <c r="BD105" s="123">
        <f t="shared" si="4"/>
        <v>0</v>
      </c>
      <c r="BE105" s="123">
        <f t="shared" si="5"/>
        <v>0</v>
      </c>
      <c r="CZ105" s="123">
        <v>1.9E-2</v>
      </c>
    </row>
    <row r="106" spans="1:104">
      <c r="A106" s="151">
        <v>51</v>
      </c>
      <c r="B106" s="152" t="s">
        <v>223</v>
      </c>
      <c r="C106" s="153" t="s">
        <v>224</v>
      </c>
      <c r="D106" s="154" t="s">
        <v>192</v>
      </c>
      <c r="E106" s="155">
        <v>3</v>
      </c>
      <c r="F106" s="155">
        <v>0</v>
      </c>
      <c r="G106" s="156">
        <f t="shared" si="0"/>
        <v>0</v>
      </c>
      <c r="O106" s="150">
        <v>2</v>
      </c>
      <c r="AA106" s="123">
        <v>12</v>
      </c>
      <c r="AB106" s="123">
        <v>0</v>
      </c>
      <c r="AC106" s="123">
        <v>51</v>
      </c>
      <c r="AZ106" s="123">
        <v>1</v>
      </c>
      <c r="BA106" s="123">
        <f t="shared" si="1"/>
        <v>0</v>
      </c>
      <c r="BB106" s="123">
        <f t="shared" si="2"/>
        <v>0</v>
      </c>
      <c r="BC106" s="123">
        <f t="shared" si="3"/>
        <v>0</v>
      </c>
      <c r="BD106" s="123">
        <f t="shared" si="4"/>
        <v>0</v>
      </c>
      <c r="BE106" s="123">
        <f t="shared" si="5"/>
        <v>0</v>
      </c>
      <c r="CZ106" s="123">
        <v>0</v>
      </c>
    </row>
    <row r="107" spans="1:104">
      <c r="A107" s="151">
        <v>52</v>
      </c>
      <c r="B107" s="152" t="s">
        <v>225</v>
      </c>
      <c r="C107" s="153" t="s">
        <v>226</v>
      </c>
      <c r="D107" s="154" t="s">
        <v>192</v>
      </c>
      <c r="E107" s="155">
        <v>3</v>
      </c>
      <c r="F107" s="155">
        <v>0</v>
      </c>
      <c r="G107" s="156">
        <f t="shared" si="0"/>
        <v>0</v>
      </c>
      <c r="O107" s="150">
        <v>2</v>
      </c>
      <c r="AA107" s="123">
        <v>12</v>
      </c>
      <c r="AB107" s="123">
        <v>1</v>
      </c>
      <c r="AC107" s="123">
        <v>52</v>
      </c>
      <c r="AZ107" s="123">
        <v>1</v>
      </c>
      <c r="BA107" s="123">
        <f t="shared" si="1"/>
        <v>0</v>
      </c>
      <c r="BB107" s="123">
        <f t="shared" si="2"/>
        <v>0</v>
      </c>
      <c r="BC107" s="123">
        <f t="shared" si="3"/>
        <v>0</v>
      </c>
      <c r="BD107" s="123">
        <f t="shared" si="4"/>
        <v>0</v>
      </c>
      <c r="BE107" s="123">
        <f t="shared" si="5"/>
        <v>0</v>
      </c>
      <c r="CZ107" s="123">
        <v>4.1000000000000003E-3</v>
      </c>
    </row>
    <row r="108" spans="1:104">
      <c r="A108" s="151">
        <v>53</v>
      </c>
      <c r="B108" s="152" t="s">
        <v>227</v>
      </c>
      <c r="C108" s="153" t="s">
        <v>228</v>
      </c>
      <c r="D108" s="154" t="s">
        <v>192</v>
      </c>
      <c r="E108" s="155">
        <v>2</v>
      </c>
      <c r="F108" s="155">
        <v>0</v>
      </c>
      <c r="G108" s="156">
        <f t="shared" si="0"/>
        <v>0</v>
      </c>
      <c r="O108" s="150">
        <v>2</v>
      </c>
      <c r="AA108" s="123">
        <v>12</v>
      </c>
      <c r="AB108" s="123">
        <v>1</v>
      </c>
      <c r="AC108" s="123">
        <v>53</v>
      </c>
      <c r="AZ108" s="123">
        <v>1</v>
      </c>
      <c r="BA108" s="123">
        <f t="shared" si="1"/>
        <v>0</v>
      </c>
      <c r="BB108" s="123">
        <f t="shared" si="2"/>
        <v>0</v>
      </c>
      <c r="BC108" s="123">
        <f t="shared" si="3"/>
        <v>0</v>
      </c>
      <c r="BD108" s="123">
        <f t="shared" si="4"/>
        <v>0</v>
      </c>
      <c r="BE108" s="123">
        <f t="shared" si="5"/>
        <v>0</v>
      </c>
      <c r="CZ108" s="123">
        <v>6.1399999999999996E-3</v>
      </c>
    </row>
    <row r="109" spans="1:104">
      <c r="A109" s="151">
        <v>54</v>
      </c>
      <c r="B109" s="152" t="s">
        <v>229</v>
      </c>
      <c r="C109" s="153" t="s">
        <v>230</v>
      </c>
      <c r="D109" s="154" t="s">
        <v>192</v>
      </c>
      <c r="E109" s="155">
        <v>1</v>
      </c>
      <c r="F109" s="155">
        <v>0</v>
      </c>
      <c r="G109" s="156">
        <f t="shared" si="0"/>
        <v>0</v>
      </c>
      <c r="O109" s="150">
        <v>2</v>
      </c>
      <c r="AA109" s="123">
        <v>12</v>
      </c>
      <c r="AB109" s="123">
        <v>1</v>
      </c>
      <c r="AC109" s="123">
        <v>54</v>
      </c>
      <c r="AZ109" s="123">
        <v>1</v>
      </c>
      <c r="BA109" s="123">
        <f t="shared" si="1"/>
        <v>0</v>
      </c>
      <c r="BB109" s="123">
        <f t="shared" si="2"/>
        <v>0</v>
      </c>
      <c r="BC109" s="123">
        <f t="shared" si="3"/>
        <v>0</v>
      </c>
      <c r="BD109" s="123">
        <f t="shared" si="4"/>
        <v>0</v>
      </c>
      <c r="BE109" s="123">
        <f t="shared" si="5"/>
        <v>0</v>
      </c>
      <c r="CZ109" s="123">
        <v>8.2199999999999999E-3</v>
      </c>
    </row>
    <row r="110" spans="1:104">
      <c r="A110" s="151">
        <v>55</v>
      </c>
      <c r="B110" s="152" t="s">
        <v>231</v>
      </c>
      <c r="C110" s="153" t="s">
        <v>232</v>
      </c>
      <c r="D110" s="154" t="s">
        <v>192</v>
      </c>
      <c r="E110" s="155">
        <v>3</v>
      </c>
      <c r="F110" s="155">
        <v>0</v>
      </c>
      <c r="G110" s="156">
        <f t="shared" si="0"/>
        <v>0</v>
      </c>
      <c r="O110" s="150">
        <v>2</v>
      </c>
      <c r="AA110" s="123">
        <v>12</v>
      </c>
      <c r="AB110" s="123">
        <v>1</v>
      </c>
      <c r="AC110" s="123">
        <v>55</v>
      </c>
      <c r="AZ110" s="123">
        <v>1</v>
      </c>
      <c r="BA110" s="123">
        <f t="shared" si="1"/>
        <v>0</v>
      </c>
      <c r="BB110" s="123">
        <f t="shared" si="2"/>
        <v>0</v>
      </c>
      <c r="BC110" s="123">
        <f t="shared" si="3"/>
        <v>0</v>
      </c>
      <c r="BD110" s="123">
        <f t="shared" si="4"/>
        <v>0</v>
      </c>
      <c r="BE110" s="123">
        <f t="shared" si="5"/>
        <v>0</v>
      </c>
      <c r="CZ110" s="123">
        <v>5.0189999999999999E-2</v>
      </c>
    </row>
    <row r="111" spans="1:104">
      <c r="A111" s="151">
        <v>56</v>
      </c>
      <c r="B111" s="152" t="s">
        <v>233</v>
      </c>
      <c r="C111" s="153" t="s">
        <v>234</v>
      </c>
      <c r="D111" s="154" t="s">
        <v>192</v>
      </c>
      <c r="E111" s="155">
        <v>3</v>
      </c>
      <c r="F111" s="155">
        <v>0</v>
      </c>
      <c r="G111" s="156">
        <f t="shared" si="0"/>
        <v>0</v>
      </c>
      <c r="O111" s="150">
        <v>2</v>
      </c>
      <c r="AA111" s="123">
        <v>12</v>
      </c>
      <c r="AB111" s="123">
        <v>1</v>
      </c>
      <c r="AC111" s="123">
        <v>56</v>
      </c>
      <c r="AZ111" s="123">
        <v>1</v>
      </c>
      <c r="BA111" s="123">
        <f t="shared" si="1"/>
        <v>0</v>
      </c>
      <c r="BB111" s="123">
        <f t="shared" si="2"/>
        <v>0</v>
      </c>
      <c r="BC111" s="123">
        <f t="shared" si="3"/>
        <v>0</v>
      </c>
      <c r="BD111" s="123">
        <f t="shared" si="4"/>
        <v>0</v>
      </c>
      <c r="BE111" s="123">
        <f t="shared" si="5"/>
        <v>0</v>
      </c>
      <c r="CZ111" s="123">
        <v>1.5E-3</v>
      </c>
    </row>
    <row r="112" spans="1:104">
      <c r="A112" s="151">
        <v>57</v>
      </c>
      <c r="B112" s="152" t="s">
        <v>235</v>
      </c>
      <c r="C112" s="153" t="s">
        <v>236</v>
      </c>
      <c r="D112" s="154" t="s">
        <v>192</v>
      </c>
      <c r="E112" s="155">
        <v>2</v>
      </c>
      <c r="F112" s="155">
        <v>0</v>
      </c>
      <c r="G112" s="156">
        <f t="shared" si="0"/>
        <v>0</v>
      </c>
      <c r="O112" s="150">
        <v>2</v>
      </c>
      <c r="AA112" s="123">
        <v>12</v>
      </c>
      <c r="AB112" s="123">
        <v>1</v>
      </c>
      <c r="AC112" s="123">
        <v>57</v>
      </c>
      <c r="AZ112" s="123">
        <v>1</v>
      </c>
      <c r="BA112" s="123">
        <f t="shared" si="1"/>
        <v>0</v>
      </c>
      <c r="BB112" s="123">
        <f t="shared" si="2"/>
        <v>0</v>
      </c>
      <c r="BC112" s="123">
        <f t="shared" si="3"/>
        <v>0</v>
      </c>
      <c r="BD112" s="123">
        <f t="shared" si="4"/>
        <v>0</v>
      </c>
      <c r="BE112" s="123">
        <f t="shared" si="5"/>
        <v>0</v>
      </c>
      <c r="CZ112" s="123">
        <v>2.5000000000000001E-4</v>
      </c>
    </row>
    <row r="113" spans="1:104">
      <c r="A113" s="151">
        <v>58</v>
      </c>
      <c r="B113" s="152" t="s">
        <v>237</v>
      </c>
      <c r="C113" s="153" t="s">
        <v>238</v>
      </c>
      <c r="D113" s="154" t="s">
        <v>192</v>
      </c>
      <c r="E113" s="155">
        <v>1</v>
      </c>
      <c r="F113" s="155">
        <v>0</v>
      </c>
      <c r="G113" s="156">
        <f t="shared" si="0"/>
        <v>0</v>
      </c>
      <c r="O113" s="150">
        <v>2</v>
      </c>
      <c r="AA113" s="123">
        <v>12</v>
      </c>
      <c r="AB113" s="123">
        <v>0</v>
      </c>
      <c r="AC113" s="123">
        <v>58</v>
      </c>
      <c r="AZ113" s="123">
        <v>1</v>
      </c>
      <c r="BA113" s="123">
        <f t="shared" si="1"/>
        <v>0</v>
      </c>
      <c r="BB113" s="123">
        <f t="shared" si="2"/>
        <v>0</v>
      </c>
      <c r="BC113" s="123">
        <f t="shared" si="3"/>
        <v>0</v>
      </c>
      <c r="BD113" s="123">
        <f t="shared" si="4"/>
        <v>0</v>
      </c>
      <c r="BE113" s="123">
        <f t="shared" si="5"/>
        <v>0</v>
      </c>
      <c r="CZ113" s="123">
        <v>7.0200000000000002E-3</v>
      </c>
    </row>
    <row r="114" spans="1:104">
      <c r="A114" s="151">
        <v>59</v>
      </c>
      <c r="B114" s="152" t="s">
        <v>239</v>
      </c>
      <c r="C114" s="153" t="s">
        <v>240</v>
      </c>
      <c r="D114" s="154" t="s">
        <v>192</v>
      </c>
      <c r="E114" s="155">
        <v>1</v>
      </c>
      <c r="F114" s="155">
        <v>0</v>
      </c>
      <c r="G114" s="156">
        <f t="shared" si="0"/>
        <v>0</v>
      </c>
      <c r="O114" s="150">
        <v>2</v>
      </c>
      <c r="AA114" s="123">
        <v>12</v>
      </c>
      <c r="AB114" s="123">
        <v>1</v>
      </c>
      <c r="AC114" s="123">
        <v>59</v>
      </c>
      <c r="AZ114" s="123">
        <v>1</v>
      </c>
      <c r="BA114" s="123">
        <f t="shared" si="1"/>
        <v>0</v>
      </c>
      <c r="BB114" s="123">
        <f t="shared" si="2"/>
        <v>0</v>
      </c>
      <c r="BC114" s="123">
        <f t="shared" si="3"/>
        <v>0</v>
      </c>
      <c r="BD114" s="123">
        <f t="shared" si="4"/>
        <v>0</v>
      </c>
      <c r="BE114" s="123">
        <f t="shared" si="5"/>
        <v>0</v>
      </c>
      <c r="CZ114" s="123">
        <v>0.16600000000000001</v>
      </c>
    </row>
    <row r="115" spans="1:104">
      <c r="A115" s="151">
        <v>60</v>
      </c>
      <c r="B115" s="152" t="s">
        <v>241</v>
      </c>
      <c r="C115" s="153" t="s">
        <v>242</v>
      </c>
      <c r="D115" s="154" t="s">
        <v>192</v>
      </c>
      <c r="E115" s="155">
        <v>5</v>
      </c>
      <c r="F115" s="155">
        <v>0</v>
      </c>
      <c r="G115" s="156">
        <f t="shared" si="0"/>
        <v>0</v>
      </c>
      <c r="O115" s="150">
        <v>2</v>
      </c>
      <c r="AA115" s="123">
        <v>12</v>
      </c>
      <c r="AB115" s="123">
        <v>0</v>
      </c>
      <c r="AC115" s="123">
        <v>60</v>
      </c>
      <c r="AZ115" s="123">
        <v>1</v>
      </c>
      <c r="BA115" s="123">
        <f t="shared" si="1"/>
        <v>0</v>
      </c>
      <c r="BB115" s="123">
        <f t="shared" si="2"/>
        <v>0</v>
      </c>
      <c r="BC115" s="123">
        <f t="shared" si="3"/>
        <v>0</v>
      </c>
      <c r="BD115" s="123">
        <f t="shared" si="4"/>
        <v>0</v>
      </c>
      <c r="BE115" s="123">
        <f t="shared" si="5"/>
        <v>0</v>
      </c>
      <c r="CZ115" s="123">
        <v>0.43093999999999999</v>
      </c>
    </row>
    <row r="116" spans="1:104">
      <c r="A116" s="151">
        <v>61</v>
      </c>
      <c r="B116" s="152" t="s">
        <v>243</v>
      </c>
      <c r="C116" s="153" t="s">
        <v>244</v>
      </c>
      <c r="D116" s="154" t="s">
        <v>192</v>
      </c>
      <c r="E116" s="155">
        <v>1</v>
      </c>
      <c r="F116" s="155">
        <v>0</v>
      </c>
      <c r="G116" s="156">
        <f t="shared" si="0"/>
        <v>0</v>
      </c>
      <c r="O116" s="150">
        <v>2</v>
      </c>
      <c r="AA116" s="123">
        <v>12</v>
      </c>
      <c r="AB116" s="123">
        <v>0</v>
      </c>
      <c r="AC116" s="123">
        <v>61</v>
      </c>
      <c r="AZ116" s="123">
        <v>1</v>
      </c>
      <c r="BA116" s="123">
        <f t="shared" si="1"/>
        <v>0</v>
      </c>
      <c r="BB116" s="123">
        <f t="shared" si="2"/>
        <v>0</v>
      </c>
      <c r="BC116" s="123">
        <f t="shared" si="3"/>
        <v>0</v>
      </c>
      <c r="BD116" s="123">
        <f t="shared" si="4"/>
        <v>0</v>
      </c>
      <c r="BE116" s="123">
        <f t="shared" si="5"/>
        <v>0</v>
      </c>
      <c r="CZ116" s="123">
        <v>0.34089999999999998</v>
      </c>
    </row>
    <row r="117" spans="1:104">
      <c r="A117" s="151">
        <v>62</v>
      </c>
      <c r="B117" s="152" t="s">
        <v>245</v>
      </c>
      <c r="C117" s="153" t="s">
        <v>246</v>
      </c>
      <c r="D117" s="154" t="s">
        <v>192</v>
      </c>
      <c r="E117" s="155">
        <v>1.01</v>
      </c>
      <c r="F117" s="155">
        <v>0</v>
      </c>
      <c r="G117" s="156">
        <f t="shared" si="0"/>
        <v>0</v>
      </c>
      <c r="O117" s="150">
        <v>2</v>
      </c>
      <c r="AA117" s="123">
        <v>12</v>
      </c>
      <c r="AB117" s="123">
        <v>1</v>
      </c>
      <c r="AC117" s="123">
        <v>62</v>
      </c>
      <c r="AZ117" s="123">
        <v>1</v>
      </c>
      <c r="BA117" s="123">
        <f t="shared" si="1"/>
        <v>0</v>
      </c>
      <c r="BB117" s="123">
        <f t="shared" si="2"/>
        <v>0</v>
      </c>
      <c r="BC117" s="123">
        <f t="shared" si="3"/>
        <v>0</v>
      </c>
      <c r="BD117" s="123">
        <f t="shared" si="4"/>
        <v>0</v>
      </c>
      <c r="BE117" s="123">
        <f t="shared" si="5"/>
        <v>0</v>
      </c>
      <c r="CZ117" s="123">
        <v>0.111</v>
      </c>
    </row>
    <row r="118" spans="1:104">
      <c r="A118" s="151">
        <v>63</v>
      </c>
      <c r="B118" s="152" t="s">
        <v>247</v>
      </c>
      <c r="C118" s="153" t="s">
        <v>248</v>
      </c>
      <c r="D118" s="154" t="s">
        <v>192</v>
      </c>
      <c r="E118" s="155">
        <v>1.01</v>
      </c>
      <c r="F118" s="155">
        <v>0</v>
      </c>
      <c r="G118" s="156">
        <f t="shared" si="0"/>
        <v>0</v>
      </c>
      <c r="O118" s="150">
        <v>2</v>
      </c>
      <c r="AA118" s="123">
        <v>12</v>
      </c>
      <c r="AB118" s="123">
        <v>1</v>
      </c>
      <c r="AC118" s="123">
        <v>63</v>
      </c>
      <c r="AZ118" s="123">
        <v>1</v>
      </c>
      <c r="BA118" s="123">
        <f t="shared" si="1"/>
        <v>0</v>
      </c>
      <c r="BB118" s="123">
        <f t="shared" si="2"/>
        <v>0</v>
      </c>
      <c r="BC118" s="123">
        <f t="shared" si="3"/>
        <v>0</v>
      </c>
      <c r="BD118" s="123">
        <f t="shared" si="4"/>
        <v>0</v>
      </c>
      <c r="BE118" s="123">
        <f t="shared" si="5"/>
        <v>0</v>
      </c>
      <c r="CZ118" s="123">
        <v>5.7000000000000002E-2</v>
      </c>
    </row>
    <row r="119" spans="1:104">
      <c r="A119" s="151">
        <v>64</v>
      </c>
      <c r="B119" s="152" t="s">
        <v>249</v>
      </c>
      <c r="C119" s="153" t="s">
        <v>250</v>
      </c>
      <c r="D119" s="154" t="s">
        <v>192</v>
      </c>
      <c r="E119" s="155">
        <v>1.01</v>
      </c>
      <c r="F119" s="155">
        <v>0</v>
      </c>
      <c r="G119" s="156">
        <f t="shared" si="0"/>
        <v>0</v>
      </c>
      <c r="O119" s="150">
        <v>2</v>
      </c>
      <c r="AA119" s="123">
        <v>12</v>
      </c>
      <c r="AB119" s="123">
        <v>1</v>
      </c>
      <c r="AC119" s="123">
        <v>64</v>
      </c>
      <c r="AZ119" s="123">
        <v>1</v>
      </c>
      <c r="BA119" s="123">
        <f t="shared" si="1"/>
        <v>0</v>
      </c>
      <c r="BB119" s="123">
        <f t="shared" si="2"/>
        <v>0</v>
      </c>
      <c r="BC119" s="123">
        <f t="shared" si="3"/>
        <v>0</v>
      </c>
      <c r="BD119" s="123">
        <f t="shared" si="4"/>
        <v>0</v>
      </c>
      <c r="BE119" s="123">
        <f t="shared" si="5"/>
        <v>0</v>
      </c>
      <c r="CZ119" s="123">
        <v>9.6000000000000002E-2</v>
      </c>
    </row>
    <row r="120" spans="1:104">
      <c r="A120" s="151">
        <v>65</v>
      </c>
      <c r="B120" s="152" t="s">
        <v>251</v>
      </c>
      <c r="C120" s="153" t="s">
        <v>252</v>
      </c>
      <c r="D120" s="154" t="s">
        <v>192</v>
      </c>
      <c r="E120" s="155">
        <v>1.01</v>
      </c>
      <c r="F120" s="155">
        <v>0</v>
      </c>
      <c r="G120" s="156">
        <f t="shared" si="0"/>
        <v>0</v>
      </c>
      <c r="O120" s="150">
        <v>2</v>
      </c>
      <c r="AA120" s="123">
        <v>12</v>
      </c>
      <c r="AB120" s="123">
        <v>1</v>
      </c>
      <c r="AC120" s="123">
        <v>65</v>
      </c>
      <c r="AZ120" s="123">
        <v>1</v>
      </c>
      <c r="BA120" s="123">
        <f t="shared" si="1"/>
        <v>0</v>
      </c>
      <c r="BB120" s="123">
        <f t="shared" si="2"/>
        <v>0</v>
      </c>
      <c r="BC120" s="123">
        <f t="shared" si="3"/>
        <v>0</v>
      </c>
      <c r="BD120" s="123">
        <f t="shared" si="4"/>
        <v>0</v>
      </c>
      <c r="BE120" s="123">
        <f t="shared" si="5"/>
        <v>0</v>
      </c>
      <c r="CZ120" s="123">
        <v>0.106</v>
      </c>
    </row>
    <row r="121" spans="1:104">
      <c r="A121" s="151">
        <v>66</v>
      </c>
      <c r="B121" s="152" t="s">
        <v>253</v>
      </c>
      <c r="C121" s="153" t="s">
        <v>254</v>
      </c>
      <c r="D121" s="154" t="s">
        <v>192</v>
      </c>
      <c r="E121" s="155">
        <v>1.01</v>
      </c>
      <c r="F121" s="155">
        <v>0</v>
      </c>
      <c r="G121" s="156">
        <f t="shared" si="0"/>
        <v>0</v>
      </c>
      <c r="O121" s="150">
        <v>2</v>
      </c>
      <c r="AA121" s="123">
        <v>12</v>
      </c>
      <c r="AB121" s="123">
        <v>1</v>
      </c>
      <c r="AC121" s="123">
        <v>66</v>
      </c>
      <c r="AZ121" s="123">
        <v>1</v>
      </c>
      <c r="BA121" s="123">
        <f t="shared" si="1"/>
        <v>0</v>
      </c>
      <c r="BB121" s="123">
        <f t="shared" si="2"/>
        <v>0</v>
      </c>
      <c r="BC121" s="123">
        <f t="shared" si="3"/>
        <v>0</v>
      </c>
      <c r="BD121" s="123">
        <f t="shared" si="4"/>
        <v>0</v>
      </c>
      <c r="BE121" s="123">
        <f t="shared" si="5"/>
        <v>0</v>
      </c>
      <c r="CZ121" s="123">
        <v>2.7E-2</v>
      </c>
    </row>
    <row r="122" spans="1:104">
      <c r="A122" s="151">
        <v>67</v>
      </c>
      <c r="B122" s="152" t="s">
        <v>255</v>
      </c>
      <c r="C122" s="153" t="s">
        <v>256</v>
      </c>
      <c r="D122" s="154" t="s">
        <v>192</v>
      </c>
      <c r="E122" s="155">
        <v>1</v>
      </c>
      <c r="F122" s="155">
        <v>0</v>
      </c>
      <c r="G122" s="156">
        <f t="shared" si="0"/>
        <v>0</v>
      </c>
      <c r="O122" s="150">
        <v>2</v>
      </c>
      <c r="AA122" s="123">
        <v>12</v>
      </c>
      <c r="AB122" s="123">
        <v>0</v>
      </c>
      <c r="AC122" s="123">
        <v>67</v>
      </c>
      <c r="AZ122" s="123">
        <v>1</v>
      </c>
      <c r="BA122" s="123">
        <f t="shared" si="1"/>
        <v>0</v>
      </c>
      <c r="BB122" s="123">
        <f t="shared" si="2"/>
        <v>0</v>
      </c>
      <c r="BC122" s="123">
        <f t="shared" si="3"/>
        <v>0</v>
      </c>
      <c r="BD122" s="123">
        <f t="shared" si="4"/>
        <v>0</v>
      </c>
      <c r="BE122" s="123">
        <f t="shared" si="5"/>
        <v>0</v>
      </c>
      <c r="CZ122" s="123">
        <v>9.3600000000000003E-3</v>
      </c>
    </row>
    <row r="123" spans="1:104">
      <c r="A123" s="151">
        <v>68</v>
      </c>
      <c r="B123" s="152" t="s">
        <v>257</v>
      </c>
      <c r="C123" s="153" t="s">
        <v>258</v>
      </c>
      <c r="D123" s="154" t="s">
        <v>192</v>
      </c>
      <c r="E123" s="155">
        <v>1</v>
      </c>
      <c r="F123" s="155">
        <v>0</v>
      </c>
      <c r="G123" s="156">
        <f t="shared" si="0"/>
        <v>0</v>
      </c>
      <c r="O123" s="150">
        <v>2</v>
      </c>
      <c r="AA123" s="123">
        <v>12</v>
      </c>
      <c r="AB123" s="123">
        <v>1</v>
      </c>
      <c r="AC123" s="123">
        <v>68</v>
      </c>
      <c r="AZ123" s="123">
        <v>1</v>
      </c>
      <c r="BA123" s="123">
        <f t="shared" si="1"/>
        <v>0</v>
      </c>
      <c r="BB123" s="123">
        <f t="shared" si="2"/>
        <v>0</v>
      </c>
      <c r="BC123" s="123">
        <f t="shared" si="3"/>
        <v>0</v>
      </c>
      <c r="BD123" s="123">
        <f t="shared" si="4"/>
        <v>0</v>
      </c>
      <c r="BE123" s="123">
        <f t="shared" si="5"/>
        <v>0</v>
      </c>
      <c r="CZ123" s="123">
        <v>0.14399999999999999</v>
      </c>
    </row>
    <row r="124" spans="1:104">
      <c r="A124" s="151">
        <v>69</v>
      </c>
      <c r="B124" s="152" t="s">
        <v>259</v>
      </c>
      <c r="C124" s="153" t="s">
        <v>260</v>
      </c>
      <c r="D124" s="154" t="s">
        <v>192</v>
      </c>
      <c r="E124" s="155">
        <v>1</v>
      </c>
      <c r="F124" s="155">
        <v>0</v>
      </c>
      <c r="G124" s="156">
        <f t="shared" si="0"/>
        <v>0</v>
      </c>
      <c r="O124" s="150">
        <v>2</v>
      </c>
      <c r="AA124" s="123">
        <v>12</v>
      </c>
      <c r="AB124" s="123">
        <v>1</v>
      </c>
      <c r="AC124" s="123">
        <v>69</v>
      </c>
      <c r="AZ124" s="123">
        <v>1</v>
      </c>
      <c r="BA124" s="123">
        <f t="shared" si="1"/>
        <v>0</v>
      </c>
      <c r="BB124" s="123">
        <f t="shared" si="2"/>
        <v>0</v>
      </c>
      <c r="BC124" s="123">
        <f t="shared" si="3"/>
        <v>0</v>
      </c>
      <c r="BD124" s="123">
        <f t="shared" si="4"/>
        <v>0</v>
      </c>
      <c r="BE124" s="123">
        <f t="shared" si="5"/>
        <v>0</v>
      </c>
      <c r="CZ124" s="123">
        <v>7.0000000000000001E-3</v>
      </c>
    </row>
    <row r="125" spans="1:104">
      <c r="A125" s="163"/>
      <c r="B125" s="164" t="s">
        <v>68</v>
      </c>
      <c r="C125" s="165" t="str">
        <f>CONCATENATE(B85," ",C85)</f>
        <v>8 Trubní vedení</v>
      </c>
      <c r="D125" s="163"/>
      <c r="E125" s="166"/>
      <c r="F125" s="166"/>
      <c r="G125" s="167">
        <f>SUM(G85:G124)</f>
        <v>0</v>
      </c>
      <c r="O125" s="150">
        <v>4</v>
      </c>
      <c r="BA125" s="168">
        <f>SUM(BA85:BA124)</f>
        <v>0</v>
      </c>
      <c r="BB125" s="168">
        <f>SUM(BB85:BB124)</f>
        <v>0</v>
      </c>
      <c r="BC125" s="168">
        <f>SUM(BC85:BC124)</f>
        <v>0</v>
      </c>
      <c r="BD125" s="168">
        <f>SUM(BD85:BD124)</f>
        <v>0</v>
      </c>
      <c r="BE125" s="168">
        <f>SUM(BE85:BE124)</f>
        <v>0</v>
      </c>
    </row>
    <row r="126" spans="1:104">
      <c r="A126" s="143" t="s">
        <v>65</v>
      </c>
      <c r="B126" s="144" t="s">
        <v>261</v>
      </c>
      <c r="C126" s="145" t="s">
        <v>262</v>
      </c>
      <c r="D126" s="146"/>
      <c r="E126" s="147"/>
      <c r="F126" s="147"/>
      <c r="G126" s="148"/>
      <c r="H126" s="149"/>
      <c r="I126" s="149"/>
      <c r="O126" s="150">
        <v>1</v>
      </c>
    </row>
    <row r="127" spans="1:104">
      <c r="A127" s="151">
        <v>70</v>
      </c>
      <c r="B127" s="152" t="s">
        <v>263</v>
      </c>
      <c r="C127" s="153" t="s">
        <v>264</v>
      </c>
      <c r="D127" s="154" t="s">
        <v>83</v>
      </c>
      <c r="E127" s="155">
        <v>115.2</v>
      </c>
      <c r="F127" s="155">
        <v>0</v>
      </c>
      <c r="G127" s="156">
        <f>E127*F127</f>
        <v>0</v>
      </c>
      <c r="O127" s="150">
        <v>2</v>
      </c>
      <c r="AA127" s="123">
        <v>12</v>
      </c>
      <c r="AB127" s="123">
        <v>0</v>
      </c>
      <c r="AC127" s="123">
        <v>70</v>
      </c>
      <c r="AZ127" s="123">
        <v>1</v>
      </c>
      <c r="BA127" s="123">
        <f>IF(AZ127=1,G127,0)</f>
        <v>0</v>
      </c>
      <c r="BB127" s="123">
        <f>IF(AZ127=2,G127,0)</f>
        <v>0</v>
      </c>
      <c r="BC127" s="123">
        <f>IF(AZ127=3,G127,0)</f>
        <v>0</v>
      </c>
      <c r="BD127" s="123">
        <f>IF(AZ127=4,G127,0)</f>
        <v>0</v>
      </c>
      <c r="BE127" s="123">
        <f>IF(AZ127=5,G127,0)</f>
        <v>0</v>
      </c>
      <c r="CZ127" s="123">
        <v>0</v>
      </c>
    </row>
    <row r="128" spans="1:104">
      <c r="A128" s="157"/>
      <c r="B128" s="158"/>
      <c r="C128" s="196" t="s">
        <v>265</v>
      </c>
      <c r="D128" s="197"/>
      <c r="E128" s="159">
        <v>115.2</v>
      </c>
      <c r="F128" s="160"/>
      <c r="G128" s="161"/>
      <c r="M128" s="162" t="s">
        <v>265</v>
      </c>
      <c r="O128" s="150"/>
    </row>
    <row r="129" spans="1:104">
      <c r="A129" s="163"/>
      <c r="B129" s="164" t="s">
        <v>68</v>
      </c>
      <c r="C129" s="165" t="str">
        <f>CONCATENATE(B126," ",C126)</f>
        <v>91 Doplňující práce na komunikaci</v>
      </c>
      <c r="D129" s="163"/>
      <c r="E129" s="166"/>
      <c r="F129" s="166"/>
      <c r="G129" s="167">
        <f>SUM(G126:G128)</f>
        <v>0</v>
      </c>
      <c r="O129" s="150">
        <v>4</v>
      </c>
      <c r="BA129" s="168">
        <f>SUM(BA126:BA128)</f>
        <v>0</v>
      </c>
      <c r="BB129" s="168">
        <f>SUM(BB126:BB128)</f>
        <v>0</v>
      </c>
      <c r="BC129" s="168">
        <f>SUM(BC126:BC128)</f>
        <v>0</v>
      </c>
      <c r="BD129" s="168">
        <f>SUM(BD126:BD128)</f>
        <v>0</v>
      </c>
      <c r="BE129" s="168">
        <f>SUM(BE126:BE128)</f>
        <v>0</v>
      </c>
    </row>
    <row r="130" spans="1:104">
      <c r="A130" s="143" t="s">
        <v>65</v>
      </c>
      <c r="B130" s="144" t="s">
        <v>266</v>
      </c>
      <c r="C130" s="145" t="s">
        <v>267</v>
      </c>
      <c r="D130" s="146"/>
      <c r="E130" s="147"/>
      <c r="F130" s="147"/>
      <c r="G130" s="148"/>
      <c r="H130" s="149"/>
      <c r="I130" s="149"/>
      <c r="O130" s="150">
        <v>1</v>
      </c>
    </row>
    <row r="131" spans="1:104">
      <c r="A131" s="151">
        <v>71</v>
      </c>
      <c r="B131" s="152" t="s">
        <v>268</v>
      </c>
      <c r="C131" s="153" t="s">
        <v>269</v>
      </c>
      <c r="D131" s="154" t="s">
        <v>83</v>
      </c>
      <c r="E131" s="155">
        <v>20</v>
      </c>
      <c r="F131" s="155">
        <v>0</v>
      </c>
      <c r="G131" s="156">
        <f>E131*F131</f>
        <v>0</v>
      </c>
      <c r="O131" s="150">
        <v>2</v>
      </c>
      <c r="AA131" s="123">
        <v>12</v>
      </c>
      <c r="AB131" s="123">
        <v>0</v>
      </c>
      <c r="AC131" s="123">
        <v>71</v>
      </c>
      <c r="AZ131" s="123">
        <v>1</v>
      </c>
      <c r="BA131" s="123">
        <f>IF(AZ131=1,G131,0)</f>
        <v>0</v>
      </c>
      <c r="BB131" s="123">
        <f>IF(AZ131=2,G131,0)</f>
        <v>0</v>
      </c>
      <c r="BC131" s="123">
        <f>IF(AZ131=3,G131,0)</f>
        <v>0</v>
      </c>
      <c r="BD131" s="123">
        <f>IF(AZ131=4,G131,0)</f>
        <v>0</v>
      </c>
      <c r="BE131" s="123">
        <f>IF(AZ131=5,G131,0)</f>
        <v>0</v>
      </c>
      <c r="CZ131" s="123">
        <v>0</v>
      </c>
    </row>
    <row r="132" spans="1:104">
      <c r="A132" s="151">
        <v>72</v>
      </c>
      <c r="B132" s="152" t="s">
        <v>270</v>
      </c>
      <c r="C132" s="153" t="s">
        <v>271</v>
      </c>
      <c r="D132" s="154" t="s">
        <v>272</v>
      </c>
      <c r="E132" s="155">
        <v>12.53</v>
      </c>
      <c r="F132" s="155">
        <v>0</v>
      </c>
      <c r="G132" s="156">
        <f>E132*F132</f>
        <v>0</v>
      </c>
      <c r="O132" s="150">
        <v>2</v>
      </c>
      <c r="AA132" s="123">
        <v>12</v>
      </c>
      <c r="AB132" s="123">
        <v>0</v>
      </c>
      <c r="AC132" s="123">
        <v>72</v>
      </c>
      <c r="AZ132" s="123">
        <v>1</v>
      </c>
      <c r="BA132" s="123">
        <f>IF(AZ132=1,G132,0)</f>
        <v>0</v>
      </c>
      <c r="BB132" s="123">
        <f>IF(AZ132=2,G132,0)</f>
        <v>0</v>
      </c>
      <c r="BC132" s="123">
        <f>IF(AZ132=3,G132,0)</f>
        <v>0</v>
      </c>
      <c r="BD132" s="123">
        <f>IF(AZ132=4,G132,0)</f>
        <v>0</v>
      </c>
      <c r="BE132" s="123">
        <f>IF(AZ132=5,G132,0)</f>
        <v>0</v>
      </c>
      <c r="CZ132" s="123">
        <v>0</v>
      </c>
    </row>
    <row r="133" spans="1:104">
      <c r="A133" s="151">
        <v>73</v>
      </c>
      <c r="B133" s="152" t="s">
        <v>273</v>
      </c>
      <c r="C133" s="153" t="s">
        <v>274</v>
      </c>
      <c r="D133" s="154" t="s">
        <v>272</v>
      </c>
      <c r="E133" s="155">
        <v>213.01</v>
      </c>
      <c r="F133" s="155">
        <v>0</v>
      </c>
      <c r="G133" s="156">
        <f>E133*F133</f>
        <v>0</v>
      </c>
      <c r="O133" s="150">
        <v>2</v>
      </c>
      <c r="AA133" s="123">
        <v>12</v>
      </c>
      <c r="AB133" s="123">
        <v>0</v>
      </c>
      <c r="AC133" s="123">
        <v>73</v>
      </c>
      <c r="AZ133" s="123">
        <v>1</v>
      </c>
      <c r="BA133" s="123">
        <f>IF(AZ133=1,G133,0)</f>
        <v>0</v>
      </c>
      <c r="BB133" s="123">
        <f>IF(AZ133=2,G133,0)</f>
        <v>0</v>
      </c>
      <c r="BC133" s="123">
        <f>IF(AZ133=3,G133,0)</f>
        <v>0</v>
      </c>
      <c r="BD133" s="123">
        <f>IF(AZ133=4,G133,0)</f>
        <v>0</v>
      </c>
      <c r="BE133" s="123">
        <f>IF(AZ133=5,G133,0)</f>
        <v>0</v>
      </c>
      <c r="CZ133" s="123">
        <v>0</v>
      </c>
    </row>
    <row r="134" spans="1:104">
      <c r="A134" s="157"/>
      <c r="B134" s="158"/>
      <c r="C134" s="196" t="s">
        <v>275</v>
      </c>
      <c r="D134" s="197"/>
      <c r="E134" s="159">
        <v>213.01</v>
      </c>
      <c r="F134" s="160"/>
      <c r="G134" s="161"/>
      <c r="M134" s="162" t="s">
        <v>275</v>
      </c>
      <c r="O134" s="150"/>
    </row>
    <row r="135" spans="1:104">
      <c r="A135" s="151">
        <v>74</v>
      </c>
      <c r="B135" s="152" t="s">
        <v>276</v>
      </c>
      <c r="C135" s="153" t="s">
        <v>277</v>
      </c>
      <c r="D135" s="154" t="s">
        <v>272</v>
      </c>
      <c r="E135" s="155">
        <v>12.53</v>
      </c>
      <c r="F135" s="155">
        <v>0</v>
      </c>
      <c r="G135" s="156">
        <f>E135*F135</f>
        <v>0</v>
      </c>
      <c r="O135" s="150">
        <v>2</v>
      </c>
      <c r="AA135" s="123">
        <v>12</v>
      </c>
      <c r="AB135" s="123">
        <v>0</v>
      </c>
      <c r="AC135" s="123">
        <v>74</v>
      </c>
      <c r="AZ135" s="123">
        <v>1</v>
      </c>
      <c r="BA135" s="123">
        <f>IF(AZ135=1,G135,0)</f>
        <v>0</v>
      </c>
      <c r="BB135" s="123">
        <f>IF(AZ135=2,G135,0)</f>
        <v>0</v>
      </c>
      <c r="BC135" s="123">
        <f>IF(AZ135=3,G135,0)</f>
        <v>0</v>
      </c>
      <c r="BD135" s="123">
        <f>IF(AZ135=4,G135,0)</f>
        <v>0</v>
      </c>
      <c r="BE135" s="123">
        <f>IF(AZ135=5,G135,0)</f>
        <v>0</v>
      </c>
      <c r="CZ135" s="123">
        <v>0</v>
      </c>
    </row>
    <row r="136" spans="1:104">
      <c r="A136" s="151">
        <v>75</v>
      </c>
      <c r="B136" s="152" t="s">
        <v>278</v>
      </c>
      <c r="C136" s="153" t="s">
        <v>279</v>
      </c>
      <c r="D136" s="154" t="s">
        <v>272</v>
      </c>
      <c r="E136" s="155">
        <v>12.53</v>
      </c>
      <c r="F136" s="155">
        <v>0</v>
      </c>
      <c r="G136" s="156">
        <f>E136*F136</f>
        <v>0</v>
      </c>
      <c r="O136" s="150">
        <v>2</v>
      </c>
      <c r="AA136" s="123">
        <v>12</v>
      </c>
      <c r="AB136" s="123">
        <v>0</v>
      </c>
      <c r="AC136" s="123">
        <v>75</v>
      </c>
      <c r="AZ136" s="123">
        <v>1</v>
      </c>
      <c r="BA136" s="123">
        <f>IF(AZ136=1,G136,0)</f>
        <v>0</v>
      </c>
      <c r="BB136" s="123">
        <f>IF(AZ136=2,G136,0)</f>
        <v>0</v>
      </c>
      <c r="BC136" s="123">
        <f>IF(AZ136=3,G136,0)</f>
        <v>0</v>
      </c>
      <c r="BD136" s="123">
        <f>IF(AZ136=4,G136,0)</f>
        <v>0</v>
      </c>
      <c r="BE136" s="123">
        <f>IF(AZ136=5,G136,0)</f>
        <v>0</v>
      </c>
      <c r="CZ136" s="123">
        <v>0</v>
      </c>
    </row>
    <row r="137" spans="1:104">
      <c r="A137" s="151">
        <v>76</v>
      </c>
      <c r="B137" s="152" t="s">
        <v>280</v>
      </c>
      <c r="C137" s="153" t="s">
        <v>281</v>
      </c>
      <c r="D137" s="154" t="s">
        <v>83</v>
      </c>
      <c r="E137" s="155">
        <v>0.3</v>
      </c>
      <c r="F137" s="155">
        <v>0</v>
      </c>
      <c r="G137" s="156">
        <f>E137*F137</f>
        <v>0</v>
      </c>
      <c r="O137" s="150">
        <v>2</v>
      </c>
      <c r="AA137" s="123">
        <v>12</v>
      </c>
      <c r="AB137" s="123">
        <v>0</v>
      </c>
      <c r="AC137" s="123">
        <v>76</v>
      </c>
      <c r="AZ137" s="123">
        <v>1</v>
      </c>
      <c r="BA137" s="123">
        <f>IF(AZ137=1,G137,0)</f>
        <v>0</v>
      </c>
      <c r="BB137" s="123">
        <f>IF(AZ137=2,G137,0)</f>
        <v>0</v>
      </c>
      <c r="BC137" s="123">
        <f>IF(AZ137=3,G137,0)</f>
        <v>0</v>
      </c>
      <c r="BD137" s="123">
        <f>IF(AZ137=4,G137,0)</f>
        <v>0</v>
      </c>
      <c r="BE137" s="123">
        <f>IF(AZ137=5,G137,0)</f>
        <v>0</v>
      </c>
      <c r="CZ137" s="123">
        <v>0</v>
      </c>
    </row>
    <row r="138" spans="1:104">
      <c r="A138" s="163"/>
      <c r="B138" s="164" t="s">
        <v>68</v>
      </c>
      <c r="C138" s="165" t="str">
        <f>CONCATENATE(B130," ",C130)</f>
        <v>97 Prorážení otvorů</v>
      </c>
      <c r="D138" s="163"/>
      <c r="E138" s="166"/>
      <c r="F138" s="166"/>
      <c r="G138" s="167">
        <f>SUM(G130:G137)</f>
        <v>0</v>
      </c>
      <c r="O138" s="150">
        <v>4</v>
      </c>
      <c r="BA138" s="168">
        <f>SUM(BA130:BA137)</f>
        <v>0</v>
      </c>
      <c r="BB138" s="168">
        <f>SUM(BB130:BB137)</f>
        <v>0</v>
      </c>
      <c r="BC138" s="168">
        <f>SUM(BC130:BC137)</f>
        <v>0</v>
      </c>
      <c r="BD138" s="168">
        <f>SUM(BD130:BD137)</f>
        <v>0</v>
      </c>
      <c r="BE138" s="168">
        <f>SUM(BE130:BE137)</f>
        <v>0</v>
      </c>
    </row>
    <row r="139" spans="1:104">
      <c r="A139" s="143" t="s">
        <v>65</v>
      </c>
      <c r="B139" s="144" t="s">
        <v>282</v>
      </c>
      <c r="C139" s="145" t="s">
        <v>283</v>
      </c>
      <c r="D139" s="146"/>
      <c r="E139" s="147"/>
      <c r="F139" s="147"/>
      <c r="G139" s="148"/>
      <c r="H139" s="149"/>
      <c r="I139" s="149"/>
      <c r="O139" s="150">
        <v>1</v>
      </c>
    </row>
    <row r="140" spans="1:104">
      <c r="A140" s="151">
        <v>77</v>
      </c>
      <c r="B140" s="152" t="s">
        <v>284</v>
      </c>
      <c r="C140" s="153" t="s">
        <v>285</v>
      </c>
      <c r="D140" s="154" t="s">
        <v>272</v>
      </c>
      <c r="E140" s="155">
        <v>95.07</v>
      </c>
      <c r="F140" s="155">
        <v>0</v>
      </c>
      <c r="G140" s="156">
        <f>E140*F140</f>
        <v>0</v>
      </c>
      <c r="O140" s="150">
        <v>2</v>
      </c>
      <c r="AA140" s="123">
        <v>12</v>
      </c>
      <c r="AB140" s="123">
        <v>0</v>
      </c>
      <c r="AC140" s="123">
        <v>77</v>
      </c>
      <c r="AZ140" s="123">
        <v>1</v>
      </c>
      <c r="BA140" s="123">
        <f>IF(AZ140=1,G140,0)</f>
        <v>0</v>
      </c>
      <c r="BB140" s="123">
        <f>IF(AZ140=2,G140,0)</f>
        <v>0</v>
      </c>
      <c r="BC140" s="123">
        <f>IF(AZ140=3,G140,0)</f>
        <v>0</v>
      </c>
      <c r="BD140" s="123">
        <f>IF(AZ140=4,G140,0)</f>
        <v>0</v>
      </c>
      <c r="BE140" s="123">
        <f>IF(AZ140=5,G140,0)</f>
        <v>0</v>
      </c>
      <c r="CZ140" s="123">
        <v>0</v>
      </c>
    </row>
    <row r="141" spans="1:104">
      <c r="A141" s="163"/>
      <c r="B141" s="164" t="s">
        <v>68</v>
      </c>
      <c r="C141" s="165" t="str">
        <f>CONCATENATE(B139," ",C139)</f>
        <v>99 Staveništní přesun hmot</v>
      </c>
      <c r="D141" s="163"/>
      <c r="E141" s="166"/>
      <c r="F141" s="166"/>
      <c r="G141" s="167">
        <f>SUM(G139:G140)</f>
        <v>0</v>
      </c>
      <c r="O141" s="150">
        <v>4</v>
      </c>
      <c r="BA141" s="168">
        <f>SUM(BA139:BA140)</f>
        <v>0</v>
      </c>
      <c r="BB141" s="168">
        <f>SUM(BB139:BB140)</f>
        <v>0</v>
      </c>
      <c r="BC141" s="168">
        <f>SUM(BC139:BC140)</f>
        <v>0</v>
      </c>
      <c r="BD141" s="168">
        <f>SUM(BD139:BD140)</f>
        <v>0</v>
      </c>
      <c r="BE141" s="168">
        <f>SUM(BE139:BE140)</f>
        <v>0</v>
      </c>
    </row>
    <row r="142" spans="1:104">
      <c r="A142" s="143" t="s">
        <v>65</v>
      </c>
      <c r="B142" s="144" t="s">
        <v>286</v>
      </c>
      <c r="C142" s="145" t="s">
        <v>287</v>
      </c>
      <c r="D142" s="146"/>
      <c r="E142" s="147"/>
      <c r="F142" s="147"/>
      <c r="G142" s="148"/>
      <c r="H142" s="149"/>
      <c r="I142" s="149"/>
      <c r="O142" s="150">
        <v>1</v>
      </c>
    </row>
    <row r="143" spans="1:104" ht="22.5">
      <c r="A143" s="151">
        <v>78</v>
      </c>
      <c r="B143" s="152" t="s">
        <v>288</v>
      </c>
      <c r="C143" s="153" t="s">
        <v>289</v>
      </c>
      <c r="D143" s="154" t="s">
        <v>192</v>
      </c>
      <c r="E143" s="155">
        <v>2</v>
      </c>
      <c r="F143" s="155">
        <v>0</v>
      </c>
      <c r="G143" s="156">
        <f>E143*F143</f>
        <v>0</v>
      </c>
      <c r="O143" s="150">
        <v>2</v>
      </c>
      <c r="AA143" s="123">
        <v>12</v>
      </c>
      <c r="AB143" s="123">
        <v>0</v>
      </c>
      <c r="AC143" s="123">
        <v>78</v>
      </c>
      <c r="AZ143" s="123">
        <v>2</v>
      </c>
      <c r="BA143" s="123">
        <f>IF(AZ143=1,G143,0)</f>
        <v>0</v>
      </c>
      <c r="BB143" s="123">
        <f>IF(AZ143=2,G143,0)</f>
        <v>0</v>
      </c>
      <c r="BC143" s="123">
        <f>IF(AZ143=3,G143,0)</f>
        <v>0</v>
      </c>
      <c r="BD143" s="123">
        <f>IF(AZ143=4,G143,0)</f>
        <v>0</v>
      </c>
      <c r="BE143" s="123">
        <f>IF(AZ143=5,G143,0)</f>
        <v>0</v>
      </c>
      <c r="CZ143" s="123">
        <v>8.1979999999999997E-2</v>
      </c>
    </row>
    <row r="144" spans="1:104">
      <c r="A144" s="151">
        <v>79</v>
      </c>
      <c r="B144" s="152" t="s">
        <v>290</v>
      </c>
      <c r="C144" s="153" t="s">
        <v>291</v>
      </c>
      <c r="D144" s="154" t="s">
        <v>192</v>
      </c>
      <c r="E144" s="155">
        <v>5</v>
      </c>
      <c r="F144" s="155">
        <v>0</v>
      </c>
      <c r="G144" s="156">
        <f>E144*F144</f>
        <v>0</v>
      </c>
      <c r="O144" s="150">
        <v>2</v>
      </c>
      <c r="AA144" s="123">
        <v>12</v>
      </c>
      <c r="AB144" s="123">
        <v>0</v>
      </c>
      <c r="AC144" s="123">
        <v>79</v>
      </c>
      <c r="AZ144" s="123">
        <v>2</v>
      </c>
      <c r="BA144" s="123">
        <f>IF(AZ144=1,G144,0)</f>
        <v>0</v>
      </c>
      <c r="BB144" s="123">
        <f>IF(AZ144=2,G144,0)</f>
        <v>0</v>
      </c>
      <c r="BC144" s="123">
        <f>IF(AZ144=3,G144,0)</f>
        <v>0</v>
      </c>
      <c r="BD144" s="123">
        <f>IF(AZ144=4,G144,0)</f>
        <v>0</v>
      </c>
      <c r="BE144" s="123">
        <f>IF(AZ144=5,G144,0)</f>
        <v>0</v>
      </c>
      <c r="CZ144" s="123">
        <v>1.58E-3</v>
      </c>
    </row>
    <row r="145" spans="1:104">
      <c r="A145" s="151">
        <v>80</v>
      </c>
      <c r="B145" s="152" t="s">
        <v>292</v>
      </c>
      <c r="C145" s="153" t="s">
        <v>293</v>
      </c>
      <c r="D145" s="154" t="s">
        <v>192</v>
      </c>
      <c r="E145" s="155">
        <v>1</v>
      </c>
      <c r="F145" s="155">
        <v>0</v>
      </c>
      <c r="G145" s="156">
        <f>E145*F145</f>
        <v>0</v>
      </c>
      <c r="O145" s="150">
        <v>2</v>
      </c>
      <c r="AA145" s="123">
        <v>12</v>
      </c>
      <c r="AB145" s="123">
        <v>0</v>
      </c>
      <c r="AC145" s="123">
        <v>80</v>
      </c>
      <c r="AZ145" s="123">
        <v>2</v>
      </c>
      <c r="BA145" s="123">
        <f>IF(AZ145=1,G145,0)</f>
        <v>0</v>
      </c>
      <c r="BB145" s="123">
        <f>IF(AZ145=2,G145,0)</f>
        <v>0</v>
      </c>
      <c r="BC145" s="123">
        <f>IF(AZ145=3,G145,0)</f>
        <v>0</v>
      </c>
      <c r="BD145" s="123">
        <f>IF(AZ145=4,G145,0)</f>
        <v>0</v>
      </c>
      <c r="BE145" s="123">
        <f>IF(AZ145=5,G145,0)</f>
        <v>0</v>
      </c>
      <c r="CZ145" s="123">
        <v>9.3299999999999998E-3</v>
      </c>
    </row>
    <row r="146" spans="1:104">
      <c r="A146" s="151">
        <v>81</v>
      </c>
      <c r="B146" s="152" t="s">
        <v>294</v>
      </c>
      <c r="C146" s="153" t="s">
        <v>295</v>
      </c>
      <c r="D146" s="154" t="s">
        <v>54</v>
      </c>
      <c r="E146" s="155">
        <v>83.465000000000003</v>
      </c>
      <c r="F146" s="155">
        <v>0</v>
      </c>
      <c r="G146" s="156">
        <f>E146*F146</f>
        <v>0</v>
      </c>
      <c r="O146" s="150">
        <v>2</v>
      </c>
      <c r="AA146" s="123">
        <v>12</v>
      </c>
      <c r="AB146" s="123">
        <v>0</v>
      </c>
      <c r="AC146" s="123">
        <v>81</v>
      </c>
      <c r="AZ146" s="123">
        <v>2</v>
      </c>
      <c r="BA146" s="123">
        <f>IF(AZ146=1,G146,0)</f>
        <v>0</v>
      </c>
      <c r="BB146" s="123">
        <f>IF(AZ146=2,G146,0)</f>
        <v>0</v>
      </c>
      <c r="BC146" s="123">
        <f>IF(AZ146=3,G146,0)</f>
        <v>0</v>
      </c>
      <c r="BD146" s="123">
        <f>IF(AZ146=4,G146,0)</f>
        <v>0</v>
      </c>
      <c r="BE146" s="123">
        <f>IF(AZ146=5,G146,0)</f>
        <v>0</v>
      </c>
      <c r="CZ146" s="123">
        <v>0</v>
      </c>
    </row>
    <row r="147" spans="1:104">
      <c r="A147" s="163"/>
      <c r="B147" s="164" t="s">
        <v>68</v>
      </c>
      <c r="C147" s="165" t="str">
        <f>CONCATENATE(B142," ",C142)</f>
        <v>721 Vnitřní kanalizace</v>
      </c>
      <c r="D147" s="163"/>
      <c r="E147" s="166"/>
      <c r="F147" s="166"/>
      <c r="G147" s="167">
        <f>SUM(G142:G146)</f>
        <v>0</v>
      </c>
      <c r="O147" s="150">
        <v>4</v>
      </c>
      <c r="BA147" s="168">
        <f>SUM(BA142:BA146)</f>
        <v>0</v>
      </c>
      <c r="BB147" s="168">
        <f>SUM(BB142:BB146)</f>
        <v>0</v>
      </c>
      <c r="BC147" s="168">
        <f>SUM(BC142:BC146)</f>
        <v>0</v>
      </c>
      <c r="BD147" s="168">
        <f>SUM(BD142:BD146)</f>
        <v>0</v>
      </c>
      <c r="BE147" s="168">
        <f>SUM(BE142:BE146)</f>
        <v>0</v>
      </c>
    </row>
    <row r="148" spans="1:104">
      <c r="A148" s="124"/>
      <c r="B148" s="124"/>
      <c r="C148" s="124"/>
      <c r="D148" s="124"/>
      <c r="E148" s="124"/>
      <c r="F148" s="124"/>
      <c r="G148" s="124"/>
    </row>
    <row r="149" spans="1:104">
      <c r="E149" s="123"/>
    </row>
    <row r="150" spans="1:104">
      <c r="E150" s="123"/>
    </row>
    <row r="151" spans="1:104">
      <c r="E151" s="123"/>
    </row>
    <row r="152" spans="1:104">
      <c r="E152" s="123"/>
    </row>
    <row r="153" spans="1:104">
      <c r="E153" s="123"/>
    </row>
    <row r="154" spans="1:104">
      <c r="E154" s="123"/>
    </row>
    <row r="155" spans="1:104">
      <c r="E155" s="123"/>
    </row>
    <row r="156" spans="1:104">
      <c r="E156" s="123"/>
    </row>
    <row r="157" spans="1:104">
      <c r="E157" s="123"/>
    </row>
    <row r="158" spans="1:104">
      <c r="E158" s="123"/>
    </row>
    <row r="159" spans="1:104">
      <c r="E159" s="123"/>
    </row>
    <row r="160" spans="1:104">
      <c r="E160" s="123"/>
    </row>
    <row r="161" spans="1:7">
      <c r="E161" s="123"/>
    </row>
    <row r="162" spans="1:7">
      <c r="E162" s="123"/>
    </row>
    <row r="163" spans="1:7">
      <c r="E163" s="123"/>
    </row>
    <row r="164" spans="1:7">
      <c r="E164" s="123"/>
    </row>
    <row r="165" spans="1:7">
      <c r="E165" s="123"/>
    </row>
    <row r="166" spans="1:7">
      <c r="E166" s="123"/>
    </row>
    <row r="167" spans="1:7">
      <c r="E167" s="123"/>
    </row>
    <row r="168" spans="1:7">
      <c r="E168" s="123"/>
    </row>
    <row r="169" spans="1:7">
      <c r="E169" s="123"/>
    </row>
    <row r="170" spans="1:7">
      <c r="E170" s="123"/>
    </row>
    <row r="171" spans="1:7">
      <c r="A171" s="169"/>
      <c r="B171" s="169"/>
      <c r="C171" s="169"/>
      <c r="D171" s="169"/>
      <c r="E171" s="169"/>
      <c r="F171" s="169"/>
      <c r="G171" s="169"/>
    </row>
    <row r="172" spans="1:7">
      <c r="A172" s="169"/>
      <c r="B172" s="169"/>
      <c r="C172" s="169"/>
      <c r="D172" s="169"/>
      <c r="E172" s="169"/>
      <c r="F172" s="169"/>
      <c r="G172" s="169"/>
    </row>
    <row r="173" spans="1:7">
      <c r="A173" s="169"/>
      <c r="B173" s="169"/>
      <c r="C173" s="169"/>
      <c r="D173" s="169"/>
      <c r="E173" s="169"/>
      <c r="F173" s="169"/>
      <c r="G173" s="169"/>
    </row>
    <row r="174" spans="1:7">
      <c r="A174" s="169"/>
      <c r="B174" s="169"/>
      <c r="C174" s="169"/>
      <c r="D174" s="169"/>
      <c r="E174" s="169"/>
      <c r="F174" s="169"/>
      <c r="G174" s="169"/>
    </row>
    <row r="175" spans="1:7">
      <c r="E175" s="123"/>
    </row>
    <row r="176" spans="1:7">
      <c r="E176" s="123"/>
    </row>
    <row r="177" spans="5:5">
      <c r="E177" s="123"/>
    </row>
    <row r="178" spans="5:5">
      <c r="E178" s="123"/>
    </row>
    <row r="179" spans="5:5">
      <c r="E179" s="123"/>
    </row>
    <row r="180" spans="5:5">
      <c r="E180" s="123"/>
    </row>
    <row r="181" spans="5:5">
      <c r="E181" s="123"/>
    </row>
    <row r="182" spans="5:5">
      <c r="E182" s="123"/>
    </row>
    <row r="183" spans="5:5">
      <c r="E183" s="123"/>
    </row>
    <row r="184" spans="5:5">
      <c r="E184" s="123"/>
    </row>
    <row r="185" spans="5:5">
      <c r="E185" s="123"/>
    </row>
    <row r="186" spans="5:5">
      <c r="E186" s="123"/>
    </row>
    <row r="187" spans="5:5">
      <c r="E187" s="123"/>
    </row>
    <row r="188" spans="5:5">
      <c r="E188" s="123"/>
    </row>
    <row r="189" spans="5:5">
      <c r="E189" s="123"/>
    </row>
    <row r="190" spans="5:5">
      <c r="E190" s="123"/>
    </row>
    <row r="191" spans="5:5">
      <c r="E191" s="123"/>
    </row>
    <row r="192" spans="5:5">
      <c r="E192" s="123"/>
    </row>
    <row r="193" spans="1:7">
      <c r="E193" s="123"/>
    </row>
    <row r="194" spans="1:7">
      <c r="E194" s="123"/>
    </row>
    <row r="195" spans="1:7">
      <c r="E195" s="123"/>
    </row>
    <row r="196" spans="1:7">
      <c r="E196" s="123"/>
    </row>
    <row r="197" spans="1:7">
      <c r="E197" s="123"/>
    </row>
    <row r="198" spans="1:7">
      <c r="E198" s="123"/>
    </row>
    <row r="199" spans="1:7">
      <c r="E199" s="123"/>
    </row>
    <row r="200" spans="1:7">
      <c r="E200" s="123"/>
    </row>
    <row r="201" spans="1:7">
      <c r="E201" s="123"/>
    </row>
    <row r="202" spans="1:7">
      <c r="E202" s="123"/>
    </row>
    <row r="203" spans="1:7">
      <c r="E203" s="123"/>
    </row>
    <row r="204" spans="1:7">
      <c r="E204" s="123"/>
    </row>
    <row r="205" spans="1:7">
      <c r="E205" s="123"/>
    </row>
    <row r="206" spans="1:7">
      <c r="A206" s="170"/>
      <c r="B206" s="170"/>
    </row>
    <row r="207" spans="1:7">
      <c r="A207" s="169"/>
      <c r="B207" s="169"/>
      <c r="C207" s="172"/>
      <c r="D207" s="172"/>
      <c r="E207" s="173"/>
      <c r="F207" s="172"/>
      <c r="G207" s="174"/>
    </row>
    <row r="208" spans="1:7">
      <c r="A208" s="175"/>
      <c r="B208" s="175"/>
      <c r="C208" s="169"/>
      <c r="D208" s="169"/>
      <c r="E208" s="176"/>
      <c r="F208" s="169"/>
      <c r="G208" s="169"/>
    </row>
    <row r="209" spans="1:7">
      <c r="A209" s="169"/>
      <c r="B209" s="169"/>
      <c r="C209" s="169"/>
      <c r="D209" s="169"/>
      <c r="E209" s="176"/>
      <c r="F209" s="169"/>
      <c r="G209" s="169"/>
    </row>
    <row r="210" spans="1:7">
      <c r="A210" s="169"/>
      <c r="B210" s="169"/>
      <c r="C210" s="169"/>
      <c r="D210" s="169"/>
      <c r="E210" s="176"/>
      <c r="F210" s="169"/>
      <c r="G210" s="169"/>
    </row>
    <row r="211" spans="1:7">
      <c r="A211" s="169"/>
      <c r="B211" s="169"/>
      <c r="C211" s="169"/>
      <c r="D211" s="169"/>
      <c r="E211" s="176"/>
      <c r="F211" s="169"/>
      <c r="G211" s="169"/>
    </row>
    <row r="212" spans="1:7">
      <c r="A212" s="169"/>
      <c r="B212" s="169"/>
      <c r="C212" s="169"/>
      <c r="D212" s="169"/>
      <c r="E212" s="176"/>
      <c r="F212" s="169"/>
      <c r="G212" s="169"/>
    </row>
    <row r="213" spans="1:7">
      <c r="A213" s="169"/>
      <c r="B213" s="169"/>
      <c r="C213" s="169"/>
      <c r="D213" s="169"/>
      <c r="E213" s="176"/>
      <c r="F213" s="169"/>
      <c r="G213" s="169"/>
    </row>
    <row r="214" spans="1:7">
      <c r="A214" s="169"/>
      <c r="B214" s="169"/>
      <c r="C214" s="169"/>
      <c r="D214" s="169"/>
      <c r="E214" s="176"/>
      <c r="F214" s="169"/>
      <c r="G214" s="169"/>
    </row>
    <row r="215" spans="1:7">
      <c r="A215" s="169"/>
      <c r="B215" s="169"/>
      <c r="C215" s="169"/>
      <c r="D215" s="169"/>
      <c r="E215" s="176"/>
      <c r="F215" s="169"/>
      <c r="G215" s="169"/>
    </row>
    <row r="216" spans="1:7">
      <c r="A216" s="169"/>
      <c r="B216" s="169"/>
      <c r="C216" s="169"/>
      <c r="D216" s="169"/>
      <c r="E216" s="176"/>
      <c r="F216" s="169"/>
      <c r="G216" s="169"/>
    </row>
    <row r="217" spans="1:7">
      <c r="A217" s="169"/>
      <c r="B217" s="169"/>
      <c r="C217" s="169"/>
      <c r="D217" s="169"/>
      <c r="E217" s="176"/>
      <c r="F217" s="169"/>
      <c r="G217" s="169"/>
    </row>
    <row r="218" spans="1:7">
      <c r="A218" s="169"/>
      <c r="B218" s="169"/>
      <c r="C218" s="169"/>
      <c r="D218" s="169"/>
      <c r="E218" s="176"/>
      <c r="F218" s="169"/>
      <c r="G218" s="169"/>
    </row>
    <row r="219" spans="1:7">
      <c r="A219" s="169"/>
      <c r="B219" s="169"/>
      <c r="C219" s="169"/>
      <c r="D219" s="169"/>
      <c r="E219" s="176"/>
      <c r="F219" s="169"/>
      <c r="G219" s="169"/>
    </row>
    <row r="220" spans="1:7">
      <c r="A220" s="169"/>
      <c r="B220" s="169"/>
      <c r="C220" s="169"/>
      <c r="D220" s="169"/>
      <c r="E220" s="176"/>
      <c r="F220" s="169"/>
      <c r="G220" s="169"/>
    </row>
  </sheetData>
  <mergeCells count="48">
    <mergeCell ref="C11:D11"/>
    <mergeCell ref="C13:D13"/>
    <mergeCell ref="C18:D18"/>
    <mergeCell ref="A1:G1"/>
    <mergeCell ref="A3:B3"/>
    <mergeCell ref="A4:B4"/>
    <mergeCell ref="E4:G4"/>
    <mergeCell ref="C9:D9"/>
    <mergeCell ref="C33:D33"/>
    <mergeCell ref="C20:D20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55:D55"/>
    <mergeCell ref="C35:D35"/>
    <mergeCell ref="C38:D38"/>
    <mergeCell ref="C41:D41"/>
    <mergeCell ref="C43:D43"/>
    <mergeCell ref="C44:D44"/>
    <mergeCell ref="C45:D45"/>
    <mergeCell ref="C46:D46"/>
    <mergeCell ref="C48:D48"/>
    <mergeCell ref="C52:D52"/>
    <mergeCell ref="C53:D53"/>
    <mergeCell ref="C54:D54"/>
    <mergeCell ref="C67:D67"/>
    <mergeCell ref="C72:D72"/>
    <mergeCell ref="C74:D74"/>
    <mergeCell ref="C76:D76"/>
    <mergeCell ref="C56:D56"/>
    <mergeCell ref="C58:D58"/>
    <mergeCell ref="C59:D59"/>
    <mergeCell ref="C61:D61"/>
    <mergeCell ref="C63:D63"/>
    <mergeCell ref="C65:D65"/>
    <mergeCell ref="C128:D128"/>
    <mergeCell ref="C134:D134"/>
    <mergeCell ref="C80:D80"/>
    <mergeCell ref="C82:D82"/>
    <mergeCell ref="C89:D89"/>
    <mergeCell ref="C91:D91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  <rowBreaks count="2" manualBreakCount="2">
    <brk id="63" max="6" man="1"/>
    <brk id="11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cp:lastPrinted>2014-05-19T07:18:37Z</cp:lastPrinted>
  <dcterms:created xsi:type="dcterms:W3CDTF">2014-05-19T06:54:52Z</dcterms:created>
  <dcterms:modified xsi:type="dcterms:W3CDTF">2014-05-19T07:19:35Z</dcterms:modified>
</cp:coreProperties>
</file>